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udia\Desktop\2020\Transparencia\Fracciones\"/>
    </mc:Choice>
  </mc:AlternateContent>
  <bookViews>
    <workbookView xWindow="-120" yWindow="-120" windowWidth="20730" windowHeight="11160" tabRatio="831"/>
  </bookViews>
  <sheets>
    <sheet name="Resumen Agricola 2020" sheetId="8" r:id="rId1"/>
    <sheet name="Programa de Siembras PV 2020" sheetId="11" r:id="rId2"/>
    <sheet name="Avance Perennes 2020 Mar" sheetId="9" r:id="rId3"/>
    <sheet name="Avance OI MAR 2020" sheetId="6" r:id="rId4"/>
    <sheet name="Avance Pecuario Mar 2020" sheetId="10" r:id="rId5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" i="8" l="1"/>
  <c r="I13" i="8"/>
  <c r="G13" i="8"/>
  <c r="F13" i="8"/>
  <c r="E13" i="8"/>
  <c r="D13" i="8"/>
  <c r="G70" i="6"/>
  <c r="G9" i="6" s="1"/>
  <c r="G53" i="6"/>
  <c r="G69" i="6"/>
  <c r="G68" i="6"/>
  <c r="G67" i="6"/>
  <c r="G66" i="6"/>
  <c r="G65" i="6"/>
  <c r="G64" i="6"/>
  <c r="G63" i="6"/>
  <c r="G62" i="6"/>
  <c r="G61" i="6"/>
  <c r="G60" i="6"/>
  <c r="G59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I8" i="9"/>
  <c r="I68" i="9"/>
  <c r="I44" i="9"/>
  <c r="I67" i="9"/>
  <c r="I66" i="9"/>
  <c r="I65" i="9"/>
  <c r="I64" i="9"/>
  <c r="I63" i="9"/>
  <c r="I62" i="9"/>
  <c r="I61" i="9"/>
  <c r="I60" i="9"/>
  <c r="I59" i="9"/>
  <c r="I58" i="9"/>
  <c r="I57" i="9"/>
  <c r="I56" i="9"/>
  <c r="I55" i="9"/>
  <c r="I54" i="9"/>
  <c r="I53" i="9"/>
  <c r="I52" i="9"/>
  <c r="I51" i="9"/>
  <c r="I50" i="9"/>
  <c r="I43" i="9"/>
  <c r="I42" i="9"/>
  <c r="I41" i="9"/>
  <c r="I40" i="9"/>
  <c r="I39" i="9"/>
  <c r="I38" i="9"/>
  <c r="I37" i="9"/>
  <c r="I36" i="9"/>
  <c r="I35" i="9"/>
  <c r="I34" i="9"/>
  <c r="I33" i="9"/>
  <c r="I32" i="9"/>
  <c r="I31" i="9"/>
  <c r="I30" i="9"/>
  <c r="I29" i="9"/>
  <c r="I28" i="9"/>
  <c r="I27" i="9"/>
  <c r="I26" i="9"/>
  <c r="I25" i="9"/>
  <c r="I24" i="9"/>
  <c r="I23" i="9"/>
  <c r="I17" i="9"/>
  <c r="I16" i="9"/>
  <c r="I15" i="9"/>
  <c r="I14" i="9"/>
  <c r="I13" i="9"/>
  <c r="O17" i="9"/>
  <c r="K17" i="9"/>
  <c r="J17" i="9"/>
  <c r="H17" i="9"/>
  <c r="G17" i="9"/>
  <c r="F17" i="9"/>
  <c r="E17" i="9"/>
  <c r="D17" i="9"/>
  <c r="C17" i="9"/>
</calcChain>
</file>

<file path=xl/sharedStrings.xml><?xml version="1.0" encoding="utf-8"?>
<sst xmlns="http://schemas.openxmlformats.org/spreadsheetml/2006/main" count="418" uniqueCount="188">
  <si>
    <t>San Luis Potosí</t>
  </si>
  <si>
    <t>Año agrícola</t>
  </si>
  <si>
    <t>Estado</t>
  </si>
  <si>
    <t>Cultivo</t>
  </si>
  <si>
    <t>Superficie siniestrada (ha)</t>
  </si>
  <si>
    <t>Precio medio rural ponderado ($/ton)</t>
  </si>
  <si>
    <t>Valor de la producción ($)</t>
  </si>
  <si>
    <t>Crisantemo gruesa</t>
  </si>
  <si>
    <t>Total</t>
  </si>
  <si>
    <t>Mes</t>
  </si>
  <si>
    <t>Superficie plantada en producción (ha)</t>
  </si>
  <si>
    <t>Maguey pulquero aguamiel miles de litros</t>
  </si>
  <si>
    <t>Palma camedor gruesa</t>
  </si>
  <si>
    <t>Superficie plantada nueva (ha)</t>
  </si>
  <si>
    <t>Superficie plantada en desarrollo (ha)</t>
  </si>
  <si>
    <t>Superficie plantada total (ha)</t>
  </si>
  <si>
    <t>ESTADO: SAN LUIS POTOSI</t>
  </si>
  <si>
    <t>SUPERFICIE COSECHADA (HA)</t>
  </si>
  <si>
    <t>SUPERFICIE SINIESTRADA (HA)</t>
  </si>
  <si>
    <t>GRANTOTAL</t>
  </si>
  <si>
    <t>AVANCE DE SIEMBRAS Y COSECHAS CICLO O.I. 2019/2020</t>
  </si>
  <si>
    <t>Superficie a Cosechar</t>
  </si>
  <si>
    <t>AVANCE DE SIEMBRAS Y COSECHAS CICLO O.I. RIEGO</t>
  </si>
  <si>
    <t>AVANCE DE SIEMBRAS Y COSECHAS CICLO O.I. TEMPORAL</t>
  </si>
  <si>
    <t>AVANCE DE SIEMBRAS Y COSECHAS PERENNES</t>
  </si>
  <si>
    <t>CONSOLIDADO CULTIVOS PERENNES</t>
  </si>
  <si>
    <t>Valor de la producción (MILES $)</t>
  </si>
  <si>
    <t>GRAN TOTAL</t>
  </si>
  <si>
    <t>AVANCE 2020 DE SIEMBRAS Y COSECHAS PERENNES RIEGO</t>
  </si>
  <si>
    <t>AVANCE 2020 DE SIEMBRAS Y COSECHAS PERENNES TEMPORAL</t>
  </si>
  <si>
    <t xml:space="preserve"> </t>
  </si>
  <si>
    <t xml:space="preserve">  SISTEMA NACIONAL DE INFORMACIÓN PARA EL DESARROLLO RURAL SUSTENTABLE</t>
  </si>
  <si>
    <t xml:space="preserve">        RESUMEN DE AVANCE DE SIEMBRAS  Y COSECHAS AÑO  2020  (R+T) </t>
  </si>
  <si>
    <t>ESTADO DE SAN LUIS POTOSI</t>
  </si>
  <si>
    <t>CICLO PRODUCTIVO:</t>
  </si>
  <si>
    <t>SUPERFICIE PROGRAMADA  (SIEMBRA / PLANTADA / HA)</t>
  </si>
  <si>
    <t>SUPERFICIE SEMBRADA / PLANTADA  (HA)</t>
  </si>
  <si>
    <t>SUPERFICIE A COSECHAR</t>
  </si>
  <si>
    <t>PRODUCCIÓN PROGRAMADA (TON)</t>
  </si>
  <si>
    <t>PRODUCCIÓN OBTENIDA</t>
  </si>
  <si>
    <t>VALOR PRODUCCIÓN ($) pesos</t>
  </si>
  <si>
    <t>COMENTARIOS.</t>
  </si>
  <si>
    <t xml:space="preserve">P.V. 2020 </t>
  </si>
  <si>
    <t>*PERENNES 2020 / ESPECIALES (2019 / 2020)</t>
  </si>
  <si>
    <t>Datos Cultivos Perennes año 2020, y  Cultivos Perennes Especiales (caña de azúcar , alfalfa, café cereza 2019 / 2020).</t>
  </si>
  <si>
    <t>OTOÑO INVIERNO 2019 / 2020</t>
  </si>
  <si>
    <t>Resumen: Riego + Temporal (R+T)</t>
  </si>
  <si>
    <t>Fuente: Red Agropecuaria Web / SADER/ SIAP</t>
  </si>
  <si>
    <t>* Perennes / Superficie plantada total 317,039  Ha., y superficie en producción 307,386 Ha.</t>
  </si>
  <si>
    <t>Datos preliminares</t>
  </si>
  <si>
    <t>Elabora: SEDARH / SNIDRUS</t>
  </si>
  <si>
    <t>Superficie cosechada  (ha)</t>
  </si>
  <si>
    <t>Producción programada (ton)</t>
  </si>
  <si>
    <t>Producción obtenida  (ton)</t>
  </si>
  <si>
    <t>Rendimiento programado (ton/ha)</t>
  </si>
  <si>
    <t>Rendimiento obtenido  (ton)</t>
  </si>
  <si>
    <t>Alfalfa verde 
Riego General</t>
  </si>
  <si>
    <t>Caña de azúcar 
Riego General</t>
  </si>
  <si>
    <t>Café cereza 
Temporal</t>
  </si>
  <si>
    <t>Caña de azúcar 
Temporal</t>
  </si>
  <si>
    <t xml:space="preserve">Aceituna </t>
  </si>
  <si>
    <t xml:space="preserve">Aguacate </t>
  </si>
  <si>
    <t xml:space="preserve">Caña de azúcar </t>
  </si>
  <si>
    <t xml:space="preserve">Durazno </t>
  </si>
  <si>
    <t xml:space="preserve">Espárrago </t>
  </si>
  <si>
    <t xml:space="preserve">Granada </t>
  </si>
  <si>
    <t xml:space="preserve">Hierbabuena </t>
  </si>
  <si>
    <t xml:space="preserve">Higo </t>
  </si>
  <si>
    <t xml:space="preserve">Limón </t>
  </si>
  <si>
    <t xml:space="preserve">Litchi </t>
  </si>
  <si>
    <t xml:space="preserve">Mandarina </t>
  </si>
  <si>
    <t xml:space="preserve">Manzana </t>
  </si>
  <si>
    <t xml:space="preserve">Membrillo </t>
  </si>
  <si>
    <t xml:space="preserve">Naranja </t>
  </si>
  <si>
    <t xml:space="preserve">Nopalitos </t>
  </si>
  <si>
    <t xml:space="preserve">Nuez </t>
  </si>
  <si>
    <t xml:space="preserve">Papaya </t>
  </si>
  <si>
    <t xml:space="preserve">Pastos y praderas </t>
  </si>
  <si>
    <t xml:space="preserve">Sábila </t>
  </si>
  <si>
    <t xml:space="preserve">Tuna </t>
  </si>
  <si>
    <t xml:space="preserve">Uva </t>
  </si>
  <si>
    <t xml:space="preserve">Maguey forrajero </t>
  </si>
  <si>
    <t xml:space="preserve">Mango </t>
  </si>
  <si>
    <t xml:space="preserve">Semilla de caña de azúcar </t>
  </si>
  <si>
    <t xml:space="preserve">Toronja (pomelo) </t>
  </si>
  <si>
    <t xml:space="preserve">Vainilla </t>
  </si>
  <si>
    <t>AVANCE DE CULTIVOS PERENNES ESPECIALES 2019 / 2020</t>
  </si>
  <si>
    <t>Superficie a  Cosechar (HA)</t>
  </si>
  <si>
    <t>Superficie  programada a sembrar (ha)</t>
  </si>
  <si>
    <t>Superficie sembrada  (ha)</t>
  </si>
  <si>
    <t>CONSOLIDADO CULTIVOS O.I. 2019 / 2020</t>
  </si>
  <si>
    <t xml:space="preserve">Acelga </t>
  </si>
  <si>
    <t xml:space="preserve">Ajo </t>
  </si>
  <si>
    <t xml:space="preserve">Ajonjolí </t>
  </si>
  <si>
    <t xml:space="preserve">Apio </t>
  </si>
  <si>
    <t xml:space="preserve">Avena forrajera en verde </t>
  </si>
  <si>
    <t xml:space="preserve">Betabel </t>
  </si>
  <si>
    <t xml:space="preserve">Brócoli </t>
  </si>
  <si>
    <t xml:space="preserve">Cacahuate </t>
  </si>
  <si>
    <t xml:space="preserve">Calabacita </t>
  </si>
  <si>
    <t xml:space="preserve">Calabaza semilla o chihua </t>
  </si>
  <si>
    <t xml:space="preserve">Cebada forrajera en verde </t>
  </si>
  <si>
    <t xml:space="preserve">Cebolla </t>
  </si>
  <si>
    <t xml:space="preserve">Chile seco </t>
  </si>
  <si>
    <t xml:space="preserve">Chile verde </t>
  </si>
  <si>
    <t xml:space="preserve">Cilantro </t>
  </si>
  <si>
    <t xml:space="preserve">Col (repollo) </t>
  </si>
  <si>
    <t xml:space="preserve">Coliflor </t>
  </si>
  <si>
    <t xml:space="preserve">Ejote </t>
  </si>
  <si>
    <t xml:space="preserve">Elote </t>
  </si>
  <si>
    <t xml:space="preserve">Espinaca </t>
  </si>
  <si>
    <t xml:space="preserve">Frijol </t>
  </si>
  <si>
    <t xml:space="preserve">Garbanzo forrajero </t>
  </si>
  <si>
    <t xml:space="preserve">Lechuga </t>
  </si>
  <si>
    <t xml:space="preserve">Maíz forrajero en verde </t>
  </si>
  <si>
    <t xml:space="preserve">Maíz grano </t>
  </si>
  <si>
    <t xml:space="preserve">Manzanilla </t>
  </si>
  <si>
    <t xml:space="preserve">Melón </t>
  </si>
  <si>
    <t xml:space="preserve">Pepino </t>
  </si>
  <si>
    <t xml:space="preserve">Perejil </t>
  </si>
  <si>
    <t xml:space="preserve">Rábano </t>
  </si>
  <si>
    <t xml:space="preserve">Sandía </t>
  </si>
  <si>
    <t xml:space="preserve">Sorgo forrajero en verde </t>
  </si>
  <si>
    <t xml:space="preserve">Sorgo grano </t>
  </si>
  <si>
    <t xml:space="preserve">Tomate rojo (jitomate) </t>
  </si>
  <si>
    <t xml:space="preserve">Tomate verde </t>
  </si>
  <si>
    <t xml:space="preserve">Triticale forrajero en verde </t>
  </si>
  <si>
    <t xml:space="preserve">Triticale grano </t>
  </si>
  <si>
    <t xml:space="preserve">Zanahoria </t>
  </si>
  <si>
    <t xml:space="preserve">Cártamo </t>
  </si>
  <si>
    <t xml:space="preserve">Lenteja </t>
  </si>
  <si>
    <t>SECRETARÍA DE DESARROLLO AGROPECUARIO Y RECURSOS HIDRÁULICOS</t>
  </si>
  <si>
    <t>SISTEMA NACIONAL DE INFORMACIÓN PARA EL DESARROLLO RURAL SUSTENTABLE</t>
  </si>
  <si>
    <t>Ciclo Otoño Invierno 2019 / 2020, con  67,435 ha sembradas a este corte.</t>
  </si>
  <si>
    <t>Avance de la Producción Pecuaria 2020</t>
  </si>
  <si>
    <t>Estado de San Luis Potosi</t>
  </si>
  <si>
    <t>Clasificación / Especie</t>
  </si>
  <si>
    <t>Producción en el mes (ton)</t>
  </si>
  <si>
    <t>Producción acumulada (ton)</t>
  </si>
  <si>
    <t>Valor en canal (miles $)</t>
  </si>
  <si>
    <t>Valor de la producción (miles $)</t>
  </si>
  <si>
    <t>Bovino</t>
  </si>
  <si>
    <t>Caprino</t>
  </si>
  <si>
    <t>Carne</t>
  </si>
  <si>
    <t>Porcino</t>
  </si>
  <si>
    <t>Ovino</t>
  </si>
  <si>
    <t>Ave</t>
  </si>
  <si>
    <t>Guajolote</t>
  </si>
  <si>
    <t>Conejo</t>
  </si>
  <si>
    <t>Otros productos</t>
  </si>
  <si>
    <t>Huevo plato</t>
  </si>
  <si>
    <t>Valor Total</t>
  </si>
  <si>
    <t>Fuente: RAW SADER / SIAP.</t>
  </si>
  <si>
    <t>Dato preliminar</t>
  </si>
  <si>
    <t>Leche  (miles de litros)e</t>
  </si>
  <si>
    <t>Lana</t>
  </si>
  <si>
    <t>PROGRAMA DE  SIEMBRAS Y COSECHAS, CICLO  PRIMAVERA VERANO 2020</t>
  </si>
  <si>
    <t>Superficie programada a sembrar (ha)</t>
  </si>
  <si>
    <t>Producción  programada (ton)</t>
  </si>
  <si>
    <t>Rendimiento  programado (ton/ha)</t>
  </si>
  <si>
    <t>Programa Ciclo PV 2020,  Desglose de Cultivos ( Riego + Temporal)</t>
  </si>
  <si>
    <t xml:space="preserve">Avena grano </t>
  </si>
  <si>
    <t xml:space="preserve">Berenjena </t>
  </si>
  <si>
    <t xml:space="preserve">Camote </t>
  </si>
  <si>
    <t xml:space="preserve">Cebada grano </t>
  </si>
  <si>
    <t xml:space="preserve">Chayote </t>
  </si>
  <si>
    <t xml:space="preserve">Chícharo </t>
  </si>
  <si>
    <t xml:space="preserve">Girasol </t>
  </si>
  <si>
    <t xml:space="preserve">Jícama </t>
  </si>
  <si>
    <t xml:space="preserve">Mano de león </t>
  </si>
  <si>
    <t xml:space="preserve">Mejorana </t>
  </si>
  <si>
    <t xml:space="preserve">Menta </t>
  </si>
  <si>
    <t xml:space="preserve">Mijo </t>
  </si>
  <si>
    <t xml:space="preserve">Nube </t>
  </si>
  <si>
    <t xml:space="preserve">Orégano </t>
  </si>
  <si>
    <t xml:space="preserve">Papa </t>
  </si>
  <si>
    <t xml:space="preserve">Romero </t>
  </si>
  <si>
    <t xml:space="preserve">Salvia </t>
  </si>
  <si>
    <t xml:space="preserve">Soya </t>
  </si>
  <si>
    <t xml:space="preserve">Tarragón </t>
  </si>
  <si>
    <t xml:space="preserve">Tomillo </t>
  </si>
  <si>
    <t xml:space="preserve">Trigo grano </t>
  </si>
  <si>
    <t xml:space="preserve">Zempoalxochitl </t>
  </si>
  <si>
    <t>Programa de Siembra PV 2020</t>
  </si>
  <si>
    <t>Modalidad: Riego</t>
  </si>
  <si>
    <t>Modalidad: Temporal</t>
  </si>
  <si>
    <r>
      <t xml:space="preserve">En el Estado para  el ciclo Primavera Verano 2020 (P.V.),  se </t>
    </r>
    <r>
      <rPr>
        <b/>
        <sz val="10"/>
        <rFont val="Trebuchet MS"/>
        <family val="2"/>
      </rPr>
      <t xml:space="preserve"> programa sembrar una superficie de   471,920 Ha. (R+T), , de las cuales 57,351 Ha. corresponden a la </t>
    </r>
    <r>
      <rPr>
        <sz val="10"/>
        <rFont val="Trebuchet MS"/>
        <family val="2"/>
      </rPr>
      <t>modalidad bajo riego, y</t>
    </r>
    <r>
      <rPr>
        <b/>
        <sz val="10"/>
        <rFont val="Trebuchet MS"/>
        <family val="2"/>
      </rPr>
      <t xml:space="preserve"> 414,569 Ha a la modalidad de  Temporal</t>
    </r>
    <r>
      <rPr>
        <sz val="10"/>
        <rFont val="Trebuchet MS"/>
        <family val="2"/>
      </rPr>
      <t xml:space="preserve"> . (ver pestaña programa de siembra)</t>
    </r>
  </si>
  <si>
    <t>REPORTE AL MES DE MARZO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</si>
</sst>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#,##0.00_ ;[Red]\-#,##0.00\ "/>
    <numFmt numFmtId="167" formatCode="#,##0_ ;[Red]\-#,##0\ 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FFFFFF"/>
      <name val="Arial"/>
      <family val="2"/>
    </font>
    <font>
      <sz val="8"/>
      <color rgb="FF333333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b/>
      <sz val="8"/>
      <name val="Calibri"/>
      <family val="2"/>
      <scheme val="minor"/>
    </font>
    <font>
      <sz val="8"/>
      <name val="Arial"/>
      <family val="2"/>
    </font>
    <font>
      <sz val="11"/>
      <color rgb="FFFF0000"/>
      <name val="Calibri"/>
      <family val="2"/>
      <scheme val="minor"/>
    </font>
    <font>
      <b/>
      <sz val="12"/>
      <color theme="1"/>
      <name val="Trebuchet MS"/>
      <family val="2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2"/>
      <name val="Trebuchet MS"/>
      <family val="2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1"/>
      <name val="Trebuchet MS"/>
      <family val="2"/>
    </font>
    <font>
      <sz val="11"/>
      <color rgb="FFFF0000"/>
      <name val="Trebuchet MS"/>
      <family val="2"/>
    </font>
    <font>
      <b/>
      <sz val="11"/>
      <name val="Trebuchet MS"/>
      <family val="2"/>
    </font>
    <font>
      <b/>
      <sz val="9"/>
      <name val="Trebuchet MS"/>
      <family val="2"/>
    </font>
    <font>
      <b/>
      <sz val="11"/>
      <color rgb="FFFF0000"/>
      <name val="Trebuchet MS"/>
      <family val="2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Trebuchet MS"/>
      <family val="2"/>
    </font>
    <font>
      <b/>
      <sz val="8"/>
      <color rgb="FF333333"/>
      <name val="Arial"/>
      <family val="2"/>
    </font>
    <font>
      <b/>
      <sz val="14"/>
      <name val="Calibri"/>
      <family val="2"/>
      <scheme val="minor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color rgb="FF000000"/>
      <name val="Arial"/>
      <family val="2"/>
    </font>
    <font>
      <b/>
      <sz val="10"/>
      <name val="Trebuchet MS"/>
      <family val="2"/>
    </font>
  </fonts>
  <fills count="11">
    <fill>
      <patternFill patternType="none"/>
    </fill>
    <fill>
      <patternFill patternType="gray125"/>
    </fill>
    <fill>
      <patternFill patternType="solid">
        <fgColor rgb="FFE3E3E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EEFFEE"/>
        <bgColor indexed="64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</cellStyleXfs>
  <cellXfs count="290">
    <xf numFmtId="0" fontId="0" fillId="0" borderId="0" xfId="0"/>
    <xf numFmtId="0" fontId="0" fillId="0" borderId="0" xfId="0" applyFill="1"/>
    <xf numFmtId="0" fontId="4" fillId="2" borderId="1" xfId="0" applyFont="1" applyFill="1" applyBorder="1" applyAlignment="1">
      <alignment horizontal="right" vertical="top" wrapText="1"/>
    </xf>
    <xf numFmtId="4" fontId="4" fillId="2" borderId="1" xfId="0" applyNumberFormat="1" applyFont="1" applyFill="1" applyBorder="1" applyAlignment="1">
      <alignment horizontal="right" vertical="top" wrapText="1"/>
    </xf>
    <xf numFmtId="0" fontId="4" fillId="3" borderId="1" xfId="0" applyFont="1" applyFill="1" applyBorder="1" applyAlignment="1">
      <alignment horizontal="right" vertical="top" wrapText="1"/>
    </xf>
    <xf numFmtId="4" fontId="4" fillId="3" borderId="1" xfId="0" applyNumberFormat="1" applyFont="1" applyFill="1" applyBorder="1" applyAlignment="1">
      <alignment horizontal="right"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right" vertical="top" wrapText="1"/>
    </xf>
    <xf numFmtId="4" fontId="3" fillId="0" borderId="0" xfId="0" applyNumberFormat="1" applyFont="1" applyAlignment="1">
      <alignment horizontal="right" vertical="top" wrapText="1"/>
    </xf>
    <xf numFmtId="4" fontId="6" fillId="0" borderId="0" xfId="0" applyNumberFormat="1" applyFont="1" applyAlignment="1">
      <alignment horizontal="right" vertical="top" wrapText="1"/>
    </xf>
    <xf numFmtId="0" fontId="0" fillId="0" borderId="0" xfId="0"/>
    <xf numFmtId="0" fontId="0" fillId="0" borderId="0" xfId="0" applyAlignment="1"/>
    <xf numFmtId="0" fontId="0" fillId="0" borderId="0" xfId="0" applyFill="1"/>
    <xf numFmtId="0" fontId="12" fillId="0" borderId="0" xfId="0" applyFont="1" applyBorder="1" applyAlignment="1">
      <alignment vertical="center"/>
    </xf>
    <xf numFmtId="0" fontId="4" fillId="0" borderId="0" xfId="0" applyFont="1" applyAlignment="1">
      <alignment horizontal="left" vertical="top" wrapText="1"/>
    </xf>
    <xf numFmtId="0" fontId="0" fillId="0" borderId="0" xfId="0" applyBorder="1"/>
    <xf numFmtId="0" fontId="13" fillId="0" borderId="0" xfId="0" applyFont="1" applyFill="1" applyAlignment="1">
      <alignment wrapText="1"/>
    </xf>
    <xf numFmtId="0" fontId="12" fillId="0" borderId="0" xfId="0" applyFont="1" applyAlignment="1">
      <alignment horizontal="left" vertical="center" wrapText="1"/>
    </xf>
    <xf numFmtId="4" fontId="14" fillId="0" borderId="0" xfId="0" applyNumberFormat="1" applyFont="1" applyAlignment="1">
      <alignment horizontal="right" vertical="top" wrapText="1"/>
    </xf>
    <xf numFmtId="0" fontId="4" fillId="0" borderId="0" xfId="0" applyFont="1" applyAlignment="1">
      <alignment horizontal="right" vertical="top" wrapText="1"/>
    </xf>
    <xf numFmtId="4" fontId="4" fillId="0" borderId="0" xfId="0" applyNumberFormat="1" applyFont="1" applyAlignment="1">
      <alignment horizontal="right" vertical="top" wrapText="1"/>
    </xf>
    <xf numFmtId="4" fontId="4" fillId="0" borderId="0" xfId="0" applyNumberFormat="1" applyFont="1" applyFill="1" applyAlignment="1">
      <alignment horizontal="right" vertical="top" wrapText="1"/>
    </xf>
    <xf numFmtId="0" fontId="4" fillId="0" borderId="0" xfId="0" applyFont="1" applyFill="1" applyAlignment="1">
      <alignment horizontal="right" vertical="top" wrapText="1"/>
    </xf>
    <xf numFmtId="0" fontId="8" fillId="0" borderId="3" xfId="0" applyFont="1" applyBorder="1" applyAlignment="1"/>
    <xf numFmtId="0" fontId="16" fillId="0" borderId="3" xfId="0" applyFont="1" applyBorder="1" applyAlignment="1"/>
    <xf numFmtId="0" fontId="0" fillId="0" borderId="6" xfId="0" applyBorder="1"/>
    <xf numFmtId="0" fontId="2" fillId="0" borderId="0" xfId="0" applyFont="1" applyBorder="1" applyAlignment="1"/>
    <xf numFmtId="0" fontId="18" fillId="0" borderId="0" xfId="0" applyFont="1" applyBorder="1" applyAlignment="1"/>
    <xf numFmtId="0" fontId="20" fillId="0" borderId="6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18" fillId="6" borderId="10" xfId="0" applyFont="1" applyFill="1" applyBorder="1" applyAlignment="1"/>
    <xf numFmtId="0" fontId="0" fillId="0" borderId="0" xfId="0" applyAlignment="1">
      <alignment wrapText="1"/>
    </xf>
    <xf numFmtId="0" fontId="21" fillId="0" borderId="0" xfId="0" applyFont="1" applyAlignment="1">
      <alignment wrapText="1"/>
    </xf>
    <xf numFmtId="0" fontId="26" fillId="0" borderId="0" xfId="0" applyFont="1" applyBorder="1" applyAlignment="1"/>
    <xf numFmtId="0" fontId="14" fillId="2" borderId="1" xfId="0" applyFont="1" applyFill="1" applyBorder="1" applyAlignment="1">
      <alignment horizontal="right" vertical="top" wrapText="1"/>
    </xf>
    <xf numFmtId="4" fontId="14" fillId="2" borderId="1" xfId="0" applyNumberFormat="1" applyFont="1" applyFill="1" applyBorder="1" applyAlignment="1">
      <alignment horizontal="right" vertical="top" wrapText="1"/>
    </xf>
    <xf numFmtId="0" fontId="14" fillId="3" borderId="1" xfId="0" applyFont="1" applyFill="1" applyBorder="1" applyAlignment="1">
      <alignment horizontal="right" vertical="top" wrapText="1"/>
    </xf>
    <xf numFmtId="4" fontId="14" fillId="3" borderId="1" xfId="0" applyNumberFormat="1" applyFont="1" applyFill="1" applyBorder="1" applyAlignment="1">
      <alignment horizontal="right" vertical="top" wrapText="1"/>
    </xf>
    <xf numFmtId="0" fontId="5" fillId="0" borderId="0" xfId="0" applyFont="1" applyBorder="1" applyAlignment="1">
      <alignment vertical="center" wrapText="1"/>
    </xf>
    <xf numFmtId="0" fontId="5" fillId="0" borderId="0" xfId="2" applyFont="1" applyBorder="1" applyAlignment="1">
      <alignment wrapText="1"/>
    </xf>
    <xf numFmtId="166" fontId="12" fillId="0" borderId="0" xfId="0" applyNumberFormat="1" applyFont="1" applyBorder="1" applyAlignment="1">
      <alignment vertical="center"/>
    </xf>
    <xf numFmtId="166" fontId="12" fillId="0" borderId="26" xfId="0" applyNumberFormat="1" applyFont="1" applyBorder="1" applyAlignment="1">
      <alignment vertical="center"/>
    </xf>
    <xf numFmtId="0" fontId="12" fillId="2" borderId="1" xfId="0" applyFont="1" applyFill="1" applyBorder="1" applyAlignment="1">
      <alignment horizontal="left" vertical="top" wrapText="1"/>
    </xf>
    <xf numFmtId="0" fontId="12" fillId="3" borderId="1" xfId="0" applyFont="1" applyFill="1" applyBorder="1" applyAlignment="1">
      <alignment horizontal="left" vertical="top" wrapText="1"/>
    </xf>
    <xf numFmtId="0" fontId="12" fillId="4" borderId="1" xfId="0" applyFont="1" applyFill="1" applyBorder="1" applyAlignment="1">
      <alignment horizontal="left" vertical="top" wrapText="1"/>
    </xf>
    <xf numFmtId="0" fontId="14" fillId="4" borderId="1" xfId="0" applyFont="1" applyFill="1" applyBorder="1" applyAlignment="1">
      <alignment horizontal="right" vertical="top" wrapText="1"/>
    </xf>
    <xf numFmtId="4" fontId="14" fillId="4" borderId="1" xfId="0" applyNumberFormat="1" applyFont="1" applyFill="1" applyBorder="1" applyAlignment="1">
      <alignment horizontal="right" vertical="top" wrapText="1"/>
    </xf>
    <xf numFmtId="0" fontId="12" fillId="0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right" vertical="top" wrapText="1"/>
    </xf>
    <xf numFmtId="4" fontId="14" fillId="0" borderId="1" xfId="0" applyNumberFormat="1" applyFont="1" applyFill="1" applyBorder="1" applyAlignment="1">
      <alignment horizontal="right" vertical="top" wrapText="1"/>
    </xf>
    <xf numFmtId="0" fontId="14" fillId="6" borderId="1" xfId="0" applyFont="1" applyFill="1" applyBorder="1" applyAlignment="1">
      <alignment horizontal="right" vertical="top" wrapText="1"/>
    </xf>
    <xf numFmtId="0" fontId="24" fillId="0" borderId="8" xfId="0" applyFont="1" applyFill="1" applyBorder="1" applyAlignment="1">
      <alignment horizontal="center" vertical="center" wrapText="1"/>
    </xf>
    <xf numFmtId="167" fontId="24" fillId="0" borderId="1" xfId="0" applyNumberFormat="1" applyFont="1" applyFill="1" applyBorder="1" applyAlignment="1">
      <alignment horizontal="center" vertical="center" wrapText="1"/>
    </xf>
    <xf numFmtId="165" fontId="24" fillId="0" borderId="1" xfId="0" applyNumberFormat="1" applyFont="1" applyFill="1" applyBorder="1" applyAlignment="1">
      <alignment horizontal="center" vertical="center" wrapText="1"/>
    </xf>
    <xf numFmtId="3" fontId="24" fillId="0" borderId="1" xfId="0" applyNumberFormat="1" applyFont="1" applyFill="1" applyBorder="1" applyAlignment="1">
      <alignment horizontal="center" vertical="center" wrapText="1"/>
    </xf>
    <xf numFmtId="165" fontId="24" fillId="0" borderId="1" xfId="3" applyNumberFormat="1" applyFont="1" applyFill="1" applyBorder="1" applyAlignment="1">
      <alignment horizontal="center" vertical="center" wrapText="1"/>
    </xf>
    <xf numFmtId="3" fontId="24" fillId="0" borderId="16" xfId="0" applyNumberFormat="1" applyFont="1" applyFill="1" applyBorder="1" applyAlignment="1">
      <alignment horizontal="center" vertical="center" wrapText="1"/>
    </xf>
    <xf numFmtId="165" fontId="24" fillId="0" borderId="1" xfId="3" applyNumberFormat="1" applyFont="1" applyFill="1" applyBorder="1" applyAlignment="1">
      <alignment horizontal="right" vertical="center" wrapText="1"/>
    </xf>
    <xf numFmtId="165" fontId="24" fillId="0" borderId="1" xfId="0" applyNumberFormat="1" applyFont="1" applyFill="1" applyBorder="1" applyAlignment="1">
      <alignment vertical="center" wrapText="1"/>
    </xf>
    <xf numFmtId="165" fontId="24" fillId="0" borderId="1" xfId="3" applyNumberFormat="1" applyFont="1" applyFill="1" applyBorder="1" applyAlignment="1">
      <alignment vertical="center" wrapText="1"/>
    </xf>
    <xf numFmtId="0" fontId="35" fillId="5" borderId="9" xfId="0" applyFont="1" applyFill="1" applyBorder="1" applyAlignment="1">
      <alignment horizontal="justify" vertical="center" wrapText="1"/>
    </xf>
    <xf numFmtId="0" fontId="24" fillId="4" borderId="17" xfId="0" applyFont="1" applyFill="1" applyBorder="1" applyAlignment="1">
      <alignment horizontal="center"/>
    </xf>
    <xf numFmtId="3" fontId="24" fillId="4" borderId="18" xfId="0" applyNumberFormat="1" applyFont="1" applyFill="1" applyBorder="1" applyAlignment="1">
      <alignment horizontal="center"/>
    </xf>
    <xf numFmtId="0" fontId="35" fillId="5" borderId="9" xfId="0" applyFont="1" applyFill="1" applyBorder="1" applyAlignment="1">
      <alignment horizontal="justify" wrapText="1"/>
    </xf>
    <xf numFmtId="167" fontId="24" fillId="6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/>
    <xf numFmtId="0" fontId="0" fillId="0" borderId="3" xfId="0" applyBorder="1" applyAlignment="1"/>
    <xf numFmtId="0" fontId="17" fillId="0" borderId="3" xfId="0" applyFont="1" applyBorder="1" applyAlignment="1"/>
    <xf numFmtId="0" fontId="17" fillId="0" borderId="4" xfId="0" applyFont="1" applyBorder="1" applyAlignment="1"/>
    <xf numFmtId="0" fontId="0" fillId="0" borderId="6" xfId="0" applyBorder="1" applyAlignment="1"/>
    <xf numFmtId="0" fontId="0" fillId="0" borderId="0" xfId="0" applyBorder="1" applyAlignment="1"/>
    <xf numFmtId="0" fontId="17" fillId="0" borderId="0" xfId="0" applyFont="1" applyBorder="1" applyAlignment="1"/>
    <xf numFmtId="0" fontId="17" fillId="0" borderId="7" xfId="0" applyFont="1" applyBorder="1" applyAlignment="1"/>
    <xf numFmtId="0" fontId="19" fillId="0" borderId="0" xfId="0" applyFont="1" applyBorder="1" applyAlignment="1"/>
    <xf numFmtId="0" fontId="21" fillId="0" borderId="0" xfId="0" applyFont="1" applyBorder="1" applyAlignment="1"/>
    <xf numFmtId="0" fontId="22" fillId="0" borderId="0" xfId="0" applyFont="1" applyBorder="1" applyAlignment="1"/>
    <xf numFmtId="0" fontId="23" fillId="0" borderId="0" xfId="0" applyFont="1" applyBorder="1" applyAlignment="1"/>
    <xf numFmtId="0" fontId="22" fillId="0" borderId="7" xfId="0" applyFont="1" applyBorder="1" applyAlignment="1"/>
    <xf numFmtId="0" fontId="0" fillId="0" borderId="11" xfId="0" applyBorder="1" applyAlignment="1"/>
    <xf numFmtId="0" fontId="17" fillId="0" borderId="11" xfId="0" applyFont="1" applyBorder="1" applyAlignment="1"/>
    <xf numFmtId="0" fontId="17" fillId="0" borderId="12" xfId="0" applyFont="1" applyBorder="1" applyAlignment="1"/>
    <xf numFmtId="0" fontId="21" fillId="0" borderId="0" xfId="0" applyFont="1" applyAlignment="1"/>
    <xf numFmtId="0" fontId="24" fillId="4" borderId="12" xfId="0" applyFont="1" applyFill="1" applyBorder="1" applyAlignment="1">
      <alignment horizontal="justify"/>
    </xf>
    <xf numFmtId="0" fontId="2" fillId="0" borderId="0" xfId="0" applyFont="1" applyAlignment="1"/>
    <xf numFmtId="165" fontId="15" fillId="0" borderId="0" xfId="3" applyNumberFormat="1" applyFont="1" applyAlignment="1"/>
    <xf numFmtId="0" fontId="27" fillId="0" borderId="0" xfId="0" applyFont="1" applyAlignment="1"/>
    <xf numFmtId="0" fontId="28" fillId="0" borderId="0" xfId="0" applyFont="1" applyAlignment="1"/>
    <xf numFmtId="0" fontId="29" fillId="0" borderId="0" xfId="0" applyFont="1" applyAlignment="1"/>
    <xf numFmtId="164" fontId="7" fillId="0" borderId="0" xfId="0" applyNumberFormat="1" applyFont="1" applyBorder="1"/>
    <xf numFmtId="165" fontId="7" fillId="0" borderId="0" xfId="0" applyNumberFormat="1" applyFont="1" applyBorder="1"/>
    <xf numFmtId="0" fontId="7" fillId="0" borderId="0" xfId="0" applyFont="1" applyBorder="1"/>
    <xf numFmtId="0" fontId="6" fillId="0" borderId="0" xfId="0" applyFont="1" applyAlignment="1">
      <alignment horizontal="center" vertical="center" wrapText="1"/>
    </xf>
    <xf numFmtId="0" fontId="7" fillId="0" borderId="0" xfId="0" applyFont="1"/>
    <xf numFmtId="4" fontId="7" fillId="0" borderId="0" xfId="0" applyNumberFormat="1" applyFont="1"/>
    <xf numFmtId="0" fontId="7" fillId="0" borderId="0" xfId="0" applyFont="1" applyAlignment="1">
      <alignment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2" fillId="7" borderId="1" xfId="2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left" vertical="top" wrapText="1"/>
    </xf>
    <xf numFmtId="0" fontId="36" fillId="3" borderId="1" xfId="0" applyFont="1" applyFill="1" applyBorder="1" applyAlignment="1">
      <alignment horizontal="left" vertical="top" wrapText="1"/>
    </xf>
    <xf numFmtId="164" fontId="30" fillId="4" borderId="1" xfId="1" applyNumberFormat="1" applyFont="1" applyFill="1" applyBorder="1" applyAlignment="1">
      <alignment vertical="center" wrapText="1"/>
    </xf>
    <xf numFmtId="0" fontId="30" fillId="4" borderId="1" xfId="0" applyFont="1" applyFill="1" applyBorder="1" applyAlignment="1">
      <alignment horizontal="center" vertical="top" wrapText="1"/>
    </xf>
    <xf numFmtId="0" fontId="30" fillId="4" borderId="1" xfId="0" applyFont="1" applyFill="1" applyBorder="1" applyAlignment="1">
      <alignment horizontal="right" vertical="top" wrapText="1"/>
    </xf>
    <xf numFmtId="4" fontId="30" fillId="4" borderId="1" xfId="0" applyNumberFormat="1" applyFont="1" applyFill="1" applyBorder="1" applyAlignment="1">
      <alignment horizontal="right" vertical="top" wrapText="1"/>
    </xf>
    <xf numFmtId="0" fontId="0" fillId="0" borderId="7" xfId="0" applyBorder="1"/>
    <xf numFmtId="0" fontId="12" fillId="7" borderId="8" xfId="0" applyFont="1" applyFill="1" applyBorder="1" applyAlignment="1">
      <alignment horizontal="center" vertical="center" wrapText="1"/>
    </xf>
    <xf numFmtId="0" fontId="12" fillId="7" borderId="9" xfId="0" applyFont="1" applyFill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/>
    </xf>
    <xf numFmtId="164" fontId="10" fillId="0" borderId="18" xfId="0" applyNumberFormat="1" applyFont="1" applyBorder="1"/>
    <xf numFmtId="0" fontId="12" fillId="0" borderId="0" xfId="0" applyFont="1" applyBorder="1" applyAlignment="1">
      <alignment horizontal="center" vertical="center"/>
    </xf>
    <xf numFmtId="164" fontId="10" fillId="0" borderId="0" xfId="0" applyNumberFormat="1" applyFont="1" applyBorder="1"/>
    <xf numFmtId="0" fontId="10" fillId="0" borderId="25" xfId="2" applyFont="1" applyBorder="1" applyAlignment="1">
      <alignment wrapText="1"/>
    </xf>
    <xf numFmtId="0" fontId="10" fillId="0" borderId="0" xfId="2" applyFont="1" applyBorder="1" applyAlignment="1">
      <alignment horizontal="left" wrapText="1"/>
    </xf>
    <xf numFmtId="4" fontId="7" fillId="0" borderId="0" xfId="0" applyNumberFormat="1" applyFont="1" applyBorder="1"/>
    <xf numFmtId="0" fontId="7" fillId="0" borderId="24" xfId="0" applyFont="1" applyBorder="1"/>
    <xf numFmtId="0" fontId="7" fillId="0" borderId="0" xfId="0" applyFont="1" applyBorder="1" applyAlignment="1">
      <alignment vertical="center" wrapText="1"/>
    </xf>
    <xf numFmtId="0" fontId="25" fillId="8" borderId="13" xfId="2" applyFont="1" applyFill="1" applyBorder="1" applyAlignment="1">
      <alignment horizontal="center" vertical="center"/>
    </xf>
    <xf numFmtId="0" fontId="25" fillId="8" borderId="14" xfId="2" applyFont="1" applyFill="1" applyBorder="1" applyAlignment="1">
      <alignment horizontal="center" vertical="center" wrapText="1"/>
    </xf>
    <xf numFmtId="0" fontId="24" fillId="8" borderId="15" xfId="0" applyFont="1" applyFill="1" applyBorder="1" applyAlignment="1">
      <alignment horizontal="center" vertical="center"/>
    </xf>
    <xf numFmtId="4" fontId="4" fillId="6" borderId="1" xfId="0" applyNumberFormat="1" applyFont="1" applyFill="1" applyBorder="1" applyAlignment="1">
      <alignment horizontal="right" vertical="top" wrapText="1"/>
    </xf>
    <xf numFmtId="165" fontId="10" fillId="0" borderId="18" xfId="0" applyNumberFormat="1" applyFont="1" applyBorder="1"/>
    <xf numFmtId="165" fontId="10" fillId="0" borderId="19" xfId="0" applyNumberFormat="1" applyFont="1" applyBorder="1"/>
    <xf numFmtId="17" fontId="11" fillId="0" borderId="0" xfId="0" applyNumberFormat="1" applyFont="1" applyBorder="1"/>
    <xf numFmtId="17" fontId="10" fillId="0" borderId="0" xfId="0" applyNumberFormat="1" applyFont="1" applyBorder="1" applyAlignment="1">
      <alignment vertical="center" wrapText="1"/>
    </xf>
    <xf numFmtId="3" fontId="26" fillId="0" borderId="1" xfId="0" applyNumberFormat="1" applyFont="1" applyFill="1" applyBorder="1" applyAlignment="1">
      <alignment horizontal="center" vertical="center"/>
    </xf>
    <xf numFmtId="165" fontId="26" fillId="0" borderId="1" xfId="3" applyNumberFormat="1" applyFont="1" applyFill="1" applyBorder="1" applyAlignment="1">
      <alignment horizontal="center" vertical="center"/>
    </xf>
    <xf numFmtId="0" fontId="21" fillId="0" borderId="11" xfId="0" applyFont="1" applyBorder="1" applyAlignment="1"/>
    <xf numFmtId="0" fontId="14" fillId="0" borderId="0" xfId="0" applyFont="1"/>
    <xf numFmtId="4" fontId="14" fillId="0" borderId="0" xfId="0" applyNumberFormat="1" applyFont="1" applyBorder="1"/>
    <xf numFmtId="3" fontId="14" fillId="0" borderId="0" xfId="0" applyNumberFormat="1" applyFont="1" applyBorder="1"/>
    <xf numFmtId="0" fontId="14" fillId="0" borderId="1" xfId="0" applyFont="1" applyFill="1" applyBorder="1"/>
    <xf numFmtId="0" fontId="14" fillId="4" borderId="1" xfId="0" applyFont="1" applyFill="1" applyBorder="1"/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right" vertical="top" wrapText="1"/>
    </xf>
    <xf numFmtId="0" fontId="12" fillId="0" borderId="6" xfId="2" applyFont="1" applyBorder="1" applyAlignment="1">
      <alignment horizontal="center" vertical="top" wrapText="1"/>
    </xf>
    <xf numFmtId="0" fontId="12" fillId="0" borderId="0" xfId="2" applyFont="1" applyBorder="1" applyAlignment="1">
      <alignment horizontal="center" vertical="top" wrapText="1"/>
    </xf>
    <xf numFmtId="0" fontId="14" fillId="0" borderId="0" xfId="0" applyFont="1" applyBorder="1"/>
    <xf numFmtId="4" fontId="12" fillId="0" borderId="7" xfId="2" applyNumberFormat="1" applyFont="1" applyBorder="1" applyAlignment="1">
      <alignment horizontal="left" wrapText="1"/>
    </xf>
    <xf numFmtId="0" fontId="12" fillId="0" borderId="0" xfId="2" applyFont="1" applyBorder="1" applyAlignment="1">
      <alignment wrapText="1"/>
    </xf>
    <xf numFmtId="0" fontId="14" fillId="0" borderId="0" xfId="2" applyFont="1" applyBorder="1"/>
    <xf numFmtId="17" fontId="12" fillId="0" borderId="7" xfId="2" applyNumberFormat="1" applyFont="1" applyBorder="1" applyAlignment="1">
      <alignment horizontal="center" vertical="top" wrapText="1"/>
    </xf>
    <xf numFmtId="0" fontId="12" fillId="7" borderId="9" xfId="2" applyFont="1" applyFill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/>
    </xf>
    <xf numFmtId="0" fontId="30" fillId="4" borderId="1" xfId="0" applyFont="1" applyFill="1" applyBorder="1"/>
    <xf numFmtId="0" fontId="30" fillId="6" borderId="0" xfId="0" applyFont="1" applyFill="1" applyBorder="1" applyAlignment="1">
      <alignment horizontal="center" vertical="top" wrapText="1"/>
    </xf>
    <xf numFmtId="4" fontId="30" fillId="6" borderId="0" xfId="0" applyNumberFormat="1" applyFont="1" applyFill="1" applyBorder="1" applyAlignment="1">
      <alignment horizontal="right" vertical="top" wrapText="1"/>
    </xf>
    <xf numFmtId="0" fontId="30" fillId="6" borderId="0" xfId="0" applyFont="1" applyFill="1" applyBorder="1" applyAlignment="1">
      <alignment horizontal="right" vertical="top" wrapText="1"/>
    </xf>
    <xf numFmtId="0" fontId="30" fillId="6" borderId="0" xfId="0" applyFont="1" applyFill="1" applyBorder="1"/>
    <xf numFmtId="164" fontId="30" fillId="4" borderId="1" xfId="1" applyFont="1" applyFill="1" applyBorder="1" applyAlignment="1">
      <alignment horizontal="right" vertical="top" wrapText="1"/>
    </xf>
    <xf numFmtId="0" fontId="14" fillId="0" borderId="25" xfId="0" applyFont="1" applyBorder="1"/>
    <xf numFmtId="0" fontId="14" fillId="0" borderId="0" xfId="2" applyFont="1" applyBorder="1" applyAlignment="1">
      <alignment horizontal="left" wrapText="1"/>
    </xf>
    <xf numFmtId="17" fontId="14" fillId="0" borderId="26" xfId="0" applyNumberFormat="1" applyFont="1" applyBorder="1"/>
    <xf numFmtId="0" fontId="14" fillId="0" borderId="26" xfId="0" applyFont="1" applyBorder="1"/>
    <xf numFmtId="3" fontId="30" fillId="0" borderId="18" xfId="0" applyNumberFormat="1" applyFont="1" applyBorder="1"/>
    <xf numFmtId="3" fontId="30" fillId="0" borderId="19" xfId="0" applyNumberFormat="1" applyFont="1" applyBorder="1"/>
    <xf numFmtId="0" fontId="0" fillId="0" borderId="0" xfId="0"/>
    <xf numFmtId="0" fontId="27" fillId="0" borderId="0" xfId="0" applyFont="1"/>
    <xf numFmtId="0" fontId="33" fillId="0" borderId="6" xfId="0" applyFont="1" applyBorder="1"/>
    <xf numFmtId="17" fontId="34" fillId="0" borderId="7" xfId="0" applyNumberFormat="1" applyFont="1" applyBorder="1" applyAlignment="1">
      <alignment horizontal="center" vertical="center"/>
    </xf>
    <xf numFmtId="0" fontId="31" fillId="8" borderId="1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left" vertical="center"/>
    </xf>
    <xf numFmtId="0" fontId="37" fillId="0" borderId="27" xfId="0" applyFont="1" applyBorder="1"/>
    <xf numFmtId="0" fontId="5" fillId="9" borderId="1" xfId="0" applyFont="1" applyFill="1" applyBorder="1" applyAlignment="1">
      <alignment horizontal="left" vertical="top" wrapText="1"/>
    </xf>
    <xf numFmtId="3" fontId="5" fillId="9" borderId="1" xfId="0" applyNumberFormat="1" applyFont="1" applyFill="1" applyBorder="1" applyAlignment="1">
      <alignment horizontal="right" vertical="top" wrapText="1"/>
    </xf>
    <xf numFmtId="3" fontId="10" fillId="9" borderId="1" xfId="0" applyNumberFormat="1" applyFont="1" applyFill="1" applyBorder="1" applyAlignment="1">
      <alignment horizontal="right" vertical="top" wrapText="1"/>
    </xf>
    <xf numFmtId="0" fontId="14" fillId="8" borderId="1" xfId="0" applyFont="1" applyFill="1" applyBorder="1" applyAlignment="1">
      <alignment vertical="top" wrapText="1"/>
    </xf>
    <xf numFmtId="0" fontId="12" fillId="8" borderId="1" xfId="0" applyFont="1" applyFill="1" applyBorder="1" applyAlignment="1">
      <alignment vertical="top" wrapText="1"/>
    </xf>
    <xf numFmtId="0" fontId="39" fillId="6" borderId="1" xfId="0" applyFont="1" applyFill="1" applyBorder="1" applyAlignment="1">
      <alignment horizontal="left" vertical="top" wrapText="1"/>
    </xf>
    <xf numFmtId="0" fontId="39" fillId="6" borderId="1" xfId="0" applyFont="1" applyFill="1" applyBorder="1" applyAlignment="1">
      <alignment horizontal="center" vertical="top" wrapText="1"/>
    </xf>
    <xf numFmtId="0" fontId="5" fillId="9" borderId="1" xfId="0" applyFont="1" applyFill="1" applyBorder="1" applyAlignment="1">
      <alignment horizontal="center" vertical="top" wrapText="1"/>
    </xf>
    <xf numFmtId="0" fontId="10" fillId="9" borderId="1" xfId="0" applyFont="1" applyFill="1" applyBorder="1" applyAlignment="1">
      <alignment horizontal="center" vertical="top" wrapText="1"/>
    </xf>
    <xf numFmtId="3" fontId="38" fillId="6" borderId="1" xfId="0" applyNumberFormat="1" applyFont="1" applyFill="1" applyBorder="1" applyAlignment="1">
      <alignment horizontal="right" vertical="top" wrapText="1"/>
    </xf>
    <xf numFmtId="3" fontId="4" fillId="6" borderId="1" xfId="0" applyNumberFormat="1" applyFont="1" applyFill="1" applyBorder="1" applyAlignment="1">
      <alignment horizontal="right" vertical="top" wrapText="1"/>
    </xf>
    <xf numFmtId="3" fontId="37" fillId="0" borderId="27" xfId="0" applyNumberFormat="1" applyFont="1" applyBorder="1"/>
    <xf numFmtId="0" fontId="33" fillId="0" borderId="0" xfId="0" applyFont="1"/>
    <xf numFmtId="0" fontId="40" fillId="0" borderId="0" xfId="0" applyFont="1"/>
    <xf numFmtId="0" fontId="34" fillId="0" borderId="6" xfId="0" applyFont="1" applyBorder="1" applyAlignment="1">
      <alignment horizontal="left"/>
    </xf>
    <xf numFmtId="0" fontId="34" fillId="0" borderId="0" xfId="0" applyFont="1" applyAlignment="1">
      <alignment horizontal="left"/>
    </xf>
    <xf numFmtId="0" fontId="34" fillId="0" borderId="7" xfId="0" applyFont="1" applyBorder="1" applyAlignment="1">
      <alignment horizontal="left"/>
    </xf>
    <xf numFmtId="0" fontId="33" fillId="0" borderId="11" xfId="0" applyFont="1" applyBorder="1"/>
    <xf numFmtId="17" fontId="7" fillId="0" borderId="12" xfId="0" applyNumberFormat="1" applyFont="1" applyBorder="1" applyAlignment="1">
      <alignment horizontal="center"/>
    </xf>
    <xf numFmtId="0" fontId="41" fillId="10" borderId="13" xfId="0" applyFont="1" applyFill="1" applyBorder="1" applyAlignment="1">
      <alignment horizontal="center" vertical="center" wrapText="1"/>
    </xf>
    <xf numFmtId="0" fontId="41" fillId="10" borderId="14" xfId="0" applyFont="1" applyFill="1" applyBorder="1" applyAlignment="1">
      <alignment horizontal="center" vertical="center" wrapText="1"/>
    </xf>
    <xf numFmtId="0" fontId="41" fillId="10" borderId="15" xfId="0" applyFont="1" applyFill="1" applyBorder="1" applyAlignment="1">
      <alignment horizontal="center" vertical="center" wrapText="1"/>
    </xf>
    <xf numFmtId="0" fontId="41" fillId="6" borderId="8" xfId="0" applyFont="1" applyFill="1" applyBorder="1" applyAlignment="1">
      <alignment horizontal="left" vertical="top" wrapText="1"/>
    </xf>
    <xf numFmtId="3" fontId="42" fillId="6" borderId="1" xfId="0" applyNumberFormat="1" applyFont="1" applyFill="1" applyBorder="1" applyAlignment="1">
      <alignment horizontal="center" vertical="top" wrapText="1"/>
    </xf>
    <xf numFmtId="0" fontId="42" fillId="6" borderId="9" xfId="0" applyFont="1" applyFill="1" applyBorder="1" applyAlignment="1">
      <alignment horizontal="center" vertical="top" wrapText="1"/>
    </xf>
    <xf numFmtId="0" fontId="41" fillId="5" borderId="17" xfId="0" applyFont="1" applyFill="1" applyBorder="1" applyAlignment="1">
      <alignment horizontal="left" vertical="top" wrapText="1"/>
    </xf>
    <xf numFmtId="3" fontId="41" fillId="5" borderId="18" xfId="0" applyNumberFormat="1" applyFont="1" applyFill="1" applyBorder="1" applyAlignment="1">
      <alignment horizontal="center" vertical="top" wrapText="1"/>
    </xf>
    <xf numFmtId="0" fontId="41" fillId="5" borderId="19" xfId="0" applyFont="1" applyFill="1" applyBorder="1" applyAlignment="1">
      <alignment horizontal="center" vertical="top" wrapText="1"/>
    </xf>
    <xf numFmtId="0" fontId="34" fillId="0" borderId="2" xfId="0" applyFont="1" applyBorder="1"/>
    <xf numFmtId="0" fontId="33" fillId="0" borderId="3" xfId="0" applyFont="1" applyBorder="1"/>
    <xf numFmtId="0" fontId="33" fillId="0" borderId="4" xfId="0" applyFont="1" applyBorder="1"/>
    <xf numFmtId="0" fontId="34" fillId="10" borderId="28" xfId="0" applyFont="1" applyFill="1" applyBorder="1" applyAlignment="1">
      <alignment horizontal="center" vertical="center" wrapText="1"/>
    </xf>
    <xf numFmtId="0" fontId="41" fillId="10" borderId="29" xfId="0" applyFont="1" applyFill="1" applyBorder="1" applyAlignment="1">
      <alignment horizontal="center" vertical="center" wrapText="1"/>
    </xf>
    <xf numFmtId="0" fontId="34" fillId="10" borderId="29" xfId="0" applyFont="1" applyFill="1" applyBorder="1" applyAlignment="1">
      <alignment horizontal="center" vertical="center" wrapText="1"/>
    </xf>
    <xf numFmtId="0" fontId="34" fillId="10" borderId="30" xfId="0" applyFont="1" applyFill="1" applyBorder="1" applyAlignment="1">
      <alignment horizontal="center" vertical="center" wrapText="1"/>
    </xf>
    <xf numFmtId="0" fontId="34" fillId="2" borderId="27" xfId="0" applyFont="1" applyFill="1" applyBorder="1" applyAlignment="1">
      <alignment horizontal="left" vertical="top" wrapText="1"/>
    </xf>
    <xf numFmtId="0" fontId="33" fillId="2" borderId="27" xfId="0" applyFont="1" applyFill="1" applyBorder="1" applyAlignment="1">
      <alignment horizontal="right" vertical="top" wrapText="1"/>
    </xf>
    <xf numFmtId="0" fontId="40" fillId="0" borderId="0" xfId="0" applyFont="1" applyAlignment="1">
      <alignment wrapText="1"/>
    </xf>
    <xf numFmtId="0" fontId="34" fillId="3" borderId="1" xfId="0" applyFont="1" applyFill="1" applyBorder="1" applyAlignment="1">
      <alignment horizontal="left" vertical="top" wrapText="1"/>
    </xf>
    <xf numFmtId="0" fontId="33" fillId="3" borderId="1" xfId="0" applyFont="1" applyFill="1" applyBorder="1" applyAlignment="1">
      <alignment horizontal="right" vertical="top" wrapText="1"/>
    </xf>
    <xf numFmtId="4" fontId="33" fillId="3" borderId="1" xfId="0" applyNumberFormat="1" applyFont="1" applyFill="1" applyBorder="1" applyAlignment="1">
      <alignment horizontal="right" vertical="top" wrapText="1"/>
    </xf>
    <xf numFmtId="0" fontId="34" fillId="2" borderId="1" xfId="0" applyFont="1" applyFill="1" applyBorder="1" applyAlignment="1">
      <alignment horizontal="left" vertical="top" wrapText="1"/>
    </xf>
    <xf numFmtId="0" fontId="33" fillId="2" borderId="1" xfId="0" applyFont="1" applyFill="1" applyBorder="1" applyAlignment="1">
      <alignment horizontal="right" vertical="top" wrapText="1"/>
    </xf>
    <xf numFmtId="4" fontId="33" fillId="2" borderId="1" xfId="0" applyNumberFormat="1" applyFont="1" applyFill="1" applyBorder="1" applyAlignment="1">
      <alignment horizontal="right" vertical="top" wrapText="1"/>
    </xf>
    <xf numFmtId="0" fontId="34" fillId="3" borderId="1" xfId="0" applyFont="1" applyFill="1" applyBorder="1" applyAlignment="1">
      <alignment horizontal="left" vertical="top"/>
    </xf>
    <xf numFmtId="4" fontId="33" fillId="3" borderId="1" xfId="0" applyNumberFormat="1" applyFont="1" applyFill="1" applyBorder="1" applyAlignment="1">
      <alignment horizontal="right" vertical="top"/>
    </xf>
    <xf numFmtId="0" fontId="33" fillId="3" borderId="1" xfId="0" applyFont="1" applyFill="1" applyBorder="1" applyAlignment="1">
      <alignment horizontal="right" vertical="top"/>
    </xf>
    <xf numFmtId="0" fontId="34" fillId="5" borderId="1" xfId="0" applyFont="1" applyFill="1" applyBorder="1" applyAlignment="1">
      <alignment horizontal="center" vertical="top" wrapText="1"/>
    </xf>
    <xf numFmtId="3" fontId="34" fillId="5" borderId="1" xfId="0" applyNumberFormat="1" applyFont="1" applyFill="1" applyBorder="1" applyAlignment="1">
      <alignment vertical="top" wrapText="1"/>
    </xf>
    <xf numFmtId="0" fontId="34" fillId="5" borderId="1" xfId="0" applyFont="1" applyFill="1" applyBorder="1" applyAlignment="1">
      <alignment vertical="top" wrapText="1"/>
    </xf>
    <xf numFmtId="0" fontId="33" fillId="6" borderId="0" xfId="0" applyFont="1" applyFill="1" applyAlignment="1">
      <alignment horizontal="left" vertical="top" wrapText="1"/>
    </xf>
    <xf numFmtId="4" fontId="33" fillId="6" borderId="0" xfId="0" applyNumberFormat="1" applyFont="1" applyFill="1" applyAlignment="1">
      <alignment horizontal="right" vertical="top" wrapText="1"/>
    </xf>
    <xf numFmtId="0" fontId="33" fillId="6" borderId="0" xfId="0" applyFont="1" applyFill="1" applyAlignment="1">
      <alignment horizontal="right" vertical="top" wrapText="1"/>
    </xf>
    <xf numFmtId="0" fontId="41" fillId="0" borderId="22" xfId="0" applyFont="1" applyBorder="1"/>
    <xf numFmtId="0" fontId="33" fillId="0" borderId="23" xfId="0" applyFont="1" applyBorder="1"/>
    <xf numFmtId="0" fontId="33" fillId="0" borderId="24" xfId="0" applyFont="1" applyBorder="1"/>
    <xf numFmtId="0" fontId="33" fillId="6" borderId="23" xfId="0" applyFont="1" applyFill="1" applyBorder="1" applyAlignment="1">
      <alignment horizontal="left" vertical="center" wrapText="1"/>
    </xf>
    <xf numFmtId="0" fontId="34" fillId="6" borderId="23" xfId="0" applyFont="1" applyFill="1" applyBorder="1" applyAlignment="1">
      <alignment horizontal="left" vertical="center" wrapText="1"/>
    </xf>
    <xf numFmtId="0" fontId="41" fillId="0" borderId="25" xfId="0" applyFont="1" applyBorder="1"/>
    <xf numFmtId="0" fontId="33" fillId="0" borderId="26" xfId="0" applyFont="1" applyBorder="1"/>
    <xf numFmtId="0" fontId="34" fillId="7" borderId="1" xfId="0" applyFont="1" applyFill="1" applyBorder="1" applyAlignment="1">
      <alignment horizontal="center" vertical="center" wrapText="1"/>
    </xf>
    <xf numFmtId="0" fontId="41" fillId="7" borderId="14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left" vertical="top"/>
    </xf>
    <xf numFmtId="0" fontId="33" fillId="2" borderId="1" xfId="0" applyFont="1" applyFill="1" applyBorder="1" applyAlignment="1">
      <alignment horizontal="right" vertical="top"/>
    </xf>
    <xf numFmtId="4" fontId="33" fillId="2" borderId="1" xfId="0" applyNumberFormat="1" applyFont="1" applyFill="1" applyBorder="1" applyAlignment="1">
      <alignment horizontal="right" vertical="top"/>
    </xf>
    <xf numFmtId="0" fontId="33" fillId="3" borderId="1" xfId="0" applyFont="1" applyFill="1" applyBorder="1" applyAlignment="1">
      <alignment horizontal="left" vertical="top"/>
    </xf>
    <xf numFmtId="0" fontId="34" fillId="5" borderId="1" xfId="0" applyFont="1" applyFill="1" applyBorder="1" applyAlignment="1">
      <alignment horizontal="left" vertical="top"/>
    </xf>
    <xf numFmtId="3" fontId="34" fillId="5" borderId="1" xfId="0" applyNumberFormat="1" applyFont="1" applyFill="1" applyBorder="1" applyAlignment="1">
      <alignment horizontal="right" vertical="top"/>
    </xf>
    <xf numFmtId="0" fontId="34" fillId="5" borderId="1" xfId="0" applyFont="1" applyFill="1" applyBorder="1" applyAlignment="1">
      <alignment horizontal="right" vertical="top"/>
    </xf>
    <xf numFmtId="0" fontId="43" fillId="0" borderId="0" xfId="0" applyFont="1" applyAlignment="1">
      <alignment horizontal="left" vertical="center"/>
    </xf>
    <xf numFmtId="0" fontId="24" fillId="0" borderId="8" xfId="0" applyFont="1" applyFill="1" applyBorder="1" applyAlignment="1">
      <alignment horizontal="center" vertical="center"/>
    </xf>
    <xf numFmtId="165" fontId="24" fillId="0" borderId="16" xfId="3" applyNumberFormat="1" applyFont="1" applyFill="1" applyBorder="1" applyAlignment="1">
      <alignment horizontal="center" vertical="center"/>
    </xf>
    <xf numFmtId="167" fontId="24" fillId="0" borderId="1" xfId="0" applyNumberFormat="1" applyFont="1" applyFill="1" applyBorder="1" applyAlignment="1">
      <alignment horizontal="center" vertical="center"/>
    </xf>
    <xf numFmtId="165" fontId="24" fillId="0" borderId="1" xfId="0" applyNumberFormat="1" applyFont="1" applyFill="1" applyBorder="1" applyAlignment="1">
      <alignment horizontal="center" vertical="center"/>
    </xf>
    <xf numFmtId="0" fontId="35" fillId="5" borderId="9" xfId="0" applyFont="1" applyFill="1" applyBorder="1" applyAlignment="1">
      <alignment horizontal="justify"/>
    </xf>
    <xf numFmtId="17" fontId="24" fillId="0" borderId="0" xfId="0" applyNumberFormat="1" applyFont="1" applyFill="1" applyBorder="1" applyAlignment="1">
      <alignment horizontal="center" vertical="center"/>
    </xf>
    <xf numFmtId="0" fontId="34" fillId="0" borderId="2" xfId="0" applyFont="1" applyBorder="1" applyAlignment="1">
      <alignment horizontal="left"/>
    </xf>
    <xf numFmtId="0" fontId="34" fillId="0" borderId="3" xfId="0" applyFont="1" applyBorder="1" applyAlignment="1">
      <alignment horizontal="left"/>
    </xf>
    <xf numFmtId="0" fontId="34" fillId="0" borderId="4" xfId="0" applyFont="1" applyBorder="1" applyAlignment="1">
      <alignment horizontal="left"/>
    </xf>
    <xf numFmtId="0" fontId="34" fillId="0" borderId="6" xfId="0" applyFont="1" applyBorder="1" applyAlignment="1">
      <alignment horizontal="left"/>
    </xf>
    <xf numFmtId="0" fontId="34" fillId="0" borderId="0" xfId="0" applyFont="1" applyAlignment="1">
      <alignment horizontal="left"/>
    </xf>
    <xf numFmtId="0" fontId="34" fillId="0" borderId="7" xfId="0" applyFont="1" applyBorder="1" applyAlignment="1">
      <alignment horizontal="left"/>
    </xf>
    <xf numFmtId="0" fontId="34" fillId="0" borderId="6" xfId="2" applyFont="1" applyBorder="1" applyAlignment="1">
      <alignment horizontal="left" vertical="top" wrapText="1"/>
    </xf>
    <xf numFmtId="0" fontId="34" fillId="0" borderId="0" xfId="2" applyFont="1" applyAlignment="1">
      <alignment horizontal="left" vertical="top" wrapText="1"/>
    </xf>
    <xf numFmtId="0" fontId="34" fillId="0" borderId="7" xfId="2" applyFont="1" applyBorder="1" applyAlignment="1">
      <alignment horizontal="left" vertical="top" wrapText="1"/>
    </xf>
    <xf numFmtId="0" fontId="34" fillId="0" borderId="10" xfId="2" applyFont="1" applyBorder="1" applyAlignment="1">
      <alignment horizontal="left" wrapText="1"/>
    </xf>
    <xf numFmtId="0" fontId="34" fillId="0" borderId="11" xfId="2" applyFont="1" applyBorder="1" applyAlignment="1">
      <alignment horizontal="left" wrapText="1"/>
    </xf>
    <xf numFmtId="0" fontId="10" fillId="0" borderId="20" xfId="2" applyFont="1" applyBorder="1" applyAlignment="1">
      <alignment horizontal="center" wrapText="1"/>
    </xf>
    <xf numFmtId="0" fontId="10" fillId="0" borderId="21" xfId="2" applyFont="1" applyBorder="1" applyAlignment="1">
      <alignment horizontal="center" wrapText="1"/>
    </xf>
    <xf numFmtId="0" fontId="10" fillId="0" borderId="16" xfId="2" applyFont="1" applyBorder="1" applyAlignment="1">
      <alignment horizontal="center" wrapText="1"/>
    </xf>
    <xf numFmtId="0" fontId="12" fillId="0" borderId="0" xfId="0" applyFont="1" applyBorder="1" applyAlignment="1">
      <alignment horizontal="left" vertical="center" wrapText="1"/>
    </xf>
    <xf numFmtId="0" fontId="10" fillId="0" borderId="22" xfId="2" applyFont="1" applyBorder="1" applyAlignment="1">
      <alignment horizontal="center" wrapText="1"/>
    </xf>
    <xf numFmtId="0" fontId="10" fillId="0" borderId="23" xfId="2" applyFont="1" applyBorder="1" applyAlignment="1">
      <alignment horizontal="center" wrapText="1"/>
    </xf>
    <xf numFmtId="0" fontId="10" fillId="0" borderId="24" xfId="2" applyFont="1" applyBorder="1" applyAlignment="1">
      <alignment horizontal="center" wrapText="1"/>
    </xf>
    <xf numFmtId="0" fontId="0" fillId="0" borderId="0" xfId="0" applyAlignment="1">
      <alignment vertical="center" wrapText="1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6" xfId="2" applyFont="1" applyBorder="1" applyAlignment="1">
      <alignment horizontal="center" vertical="top" wrapText="1"/>
    </xf>
    <xf numFmtId="0" fontId="10" fillId="0" borderId="0" xfId="2" applyFont="1" applyBorder="1" applyAlignment="1">
      <alignment horizontal="center" vertical="top" wrapText="1"/>
    </xf>
    <xf numFmtId="0" fontId="10" fillId="0" borderId="7" xfId="2" applyFont="1" applyBorder="1" applyAlignment="1">
      <alignment horizontal="center" vertical="top" wrapText="1"/>
    </xf>
    <xf numFmtId="0" fontId="5" fillId="0" borderId="6" xfId="2" applyFont="1" applyBorder="1" applyAlignment="1">
      <alignment horizontal="left" wrapText="1"/>
    </xf>
    <xf numFmtId="0" fontId="5" fillId="0" borderId="0" xfId="2" applyFont="1" applyBorder="1" applyAlignment="1">
      <alignment horizontal="left" wrapText="1"/>
    </xf>
    <xf numFmtId="0" fontId="5" fillId="0" borderId="0" xfId="2" applyFont="1" applyBorder="1" applyAlignment="1">
      <alignment horizontal="right" wrapText="1"/>
    </xf>
    <xf numFmtId="0" fontId="5" fillId="0" borderId="7" xfId="2" applyFont="1" applyBorder="1" applyAlignment="1">
      <alignment horizontal="right" wrapText="1"/>
    </xf>
    <xf numFmtId="0" fontId="30" fillId="0" borderId="22" xfId="2" applyFont="1" applyBorder="1" applyAlignment="1">
      <alignment horizontal="center" vertical="top" wrapText="1"/>
    </xf>
    <xf numFmtId="0" fontId="30" fillId="0" borderId="23" xfId="2" applyFont="1" applyBorder="1" applyAlignment="1">
      <alignment horizontal="center" vertical="top" wrapText="1"/>
    </xf>
    <xf numFmtId="0" fontId="30" fillId="0" borderId="24" xfId="2" applyFont="1" applyBorder="1" applyAlignment="1">
      <alignment horizontal="center" vertical="top" wrapText="1"/>
    </xf>
    <xf numFmtId="0" fontId="30" fillId="0" borderId="2" xfId="0" applyFont="1" applyBorder="1" applyAlignment="1">
      <alignment horizontal="center"/>
    </xf>
    <xf numFmtId="0" fontId="30" fillId="0" borderId="3" xfId="0" applyFont="1" applyBorder="1" applyAlignment="1">
      <alignment horizontal="center"/>
    </xf>
    <xf numFmtId="0" fontId="30" fillId="0" borderId="4" xfId="0" applyFont="1" applyBorder="1" applyAlignment="1">
      <alignment horizontal="center"/>
    </xf>
    <xf numFmtId="0" fontId="30" fillId="0" borderId="6" xfId="0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0" fillId="0" borderId="7" xfId="0" applyFont="1" applyBorder="1" applyAlignment="1">
      <alignment horizontal="center"/>
    </xf>
    <xf numFmtId="0" fontId="30" fillId="0" borderId="6" xfId="2" applyFont="1" applyBorder="1" applyAlignment="1">
      <alignment horizontal="center" vertical="top" wrapText="1"/>
    </xf>
    <xf numFmtId="0" fontId="30" fillId="0" borderId="0" xfId="2" applyFont="1" applyBorder="1" applyAlignment="1">
      <alignment horizontal="center" vertical="top" wrapText="1"/>
    </xf>
    <xf numFmtId="0" fontId="30" fillId="0" borderId="7" xfId="2" applyFont="1" applyBorder="1" applyAlignment="1">
      <alignment horizontal="center" vertical="top" wrapText="1"/>
    </xf>
    <xf numFmtId="0" fontId="12" fillId="0" borderId="6" xfId="2" applyFont="1" applyBorder="1" applyAlignment="1">
      <alignment horizontal="left" wrapText="1"/>
    </xf>
    <xf numFmtId="0" fontId="12" fillId="0" borderId="0" xfId="2" applyFont="1" applyBorder="1" applyAlignment="1">
      <alignment horizontal="left" wrapText="1"/>
    </xf>
    <xf numFmtId="0" fontId="30" fillId="8" borderId="1" xfId="0" applyFont="1" applyFill="1" applyBorder="1" applyAlignment="1">
      <alignment vertical="top" wrapText="1"/>
    </xf>
    <xf numFmtId="0" fontId="34" fillId="0" borderId="2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</cellXfs>
  <cellStyles count="4">
    <cellStyle name="Millares" xfId="1" builtinId="3"/>
    <cellStyle name="Millares 2" xfId="3"/>
    <cellStyle name="Normal" xfId="0" builtinId="0"/>
    <cellStyle name="Normal 3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3:L18"/>
  <sheetViews>
    <sheetView tabSelected="1" topLeftCell="A7" workbookViewId="0">
      <selection activeCell="D22" sqref="D22"/>
    </sheetView>
  </sheetViews>
  <sheetFormatPr baseColWidth="10" defaultRowHeight="15" x14ac:dyDescent="0.25"/>
  <cols>
    <col min="2" max="2" width="23.42578125" customWidth="1"/>
    <col min="3" max="3" width="22.7109375" customWidth="1"/>
    <col min="8" max="8" width="15.5703125" customWidth="1"/>
    <col min="9" max="9" width="15.42578125" customWidth="1"/>
    <col min="10" max="10" width="18.28515625" customWidth="1"/>
    <col min="11" max="11" width="47.140625" customWidth="1"/>
  </cols>
  <sheetData>
    <row r="3" spans="2:12" ht="15.75" thickBot="1" x14ac:dyDescent="0.3">
      <c r="B3" s="13"/>
      <c r="C3" s="13"/>
      <c r="D3" s="13"/>
      <c r="E3" s="13"/>
      <c r="F3" s="13" t="s">
        <v>30</v>
      </c>
      <c r="G3" s="13"/>
      <c r="H3" s="13"/>
      <c r="I3" s="13"/>
      <c r="J3" s="13"/>
      <c r="K3" s="13"/>
      <c r="L3" s="13"/>
    </row>
    <row r="4" spans="2:12" ht="18" x14ac:dyDescent="0.35">
      <c r="B4" s="67"/>
      <c r="C4" s="68"/>
      <c r="D4" s="25"/>
      <c r="E4" s="25"/>
      <c r="F4" s="26"/>
      <c r="G4" s="26"/>
      <c r="H4" s="26"/>
      <c r="I4" s="26"/>
      <c r="J4" s="69"/>
      <c r="K4" s="70"/>
      <c r="L4" s="13"/>
    </row>
    <row r="5" spans="2:12" ht="16.5" x14ac:dyDescent="0.3">
      <c r="B5" s="71"/>
      <c r="C5" s="72"/>
      <c r="D5" s="28"/>
      <c r="E5" s="29"/>
      <c r="F5" s="29" t="s">
        <v>31</v>
      </c>
      <c r="G5" s="29"/>
      <c r="H5" s="73"/>
      <c r="I5" s="29"/>
      <c r="J5" s="73"/>
      <c r="K5" s="74"/>
      <c r="L5" s="13"/>
    </row>
    <row r="6" spans="2:12" ht="18" x14ac:dyDescent="0.35">
      <c r="B6" s="71"/>
      <c r="C6" s="72"/>
      <c r="D6" s="72"/>
      <c r="E6" s="72"/>
      <c r="F6" s="75" t="s">
        <v>32</v>
      </c>
      <c r="G6" s="73"/>
      <c r="H6" s="29"/>
      <c r="I6" s="73"/>
      <c r="J6" s="73"/>
      <c r="K6" s="74"/>
      <c r="L6" s="13"/>
    </row>
    <row r="7" spans="2:12" ht="16.5" x14ac:dyDescent="0.3">
      <c r="B7" s="30"/>
      <c r="C7" s="31"/>
      <c r="D7" s="76"/>
      <c r="E7" s="76"/>
      <c r="F7" s="77"/>
      <c r="G7" s="78"/>
      <c r="H7" s="35"/>
      <c r="I7" s="238" t="s">
        <v>187</v>
      </c>
      <c r="J7" s="78"/>
      <c r="K7" s="79"/>
      <c r="L7" s="13"/>
    </row>
    <row r="8" spans="2:12" ht="17.25" thickBot="1" x14ac:dyDescent="0.35">
      <c r="B8" s="32" t="s">
        <v>33</v>
      </c>
      <c r="C8" s="80"/>
      <c r="D8" s="80"/>
      <c r="E8" s="127"/>
      <c r="F8" s="81"/>
      <c r="G8" s="81"/>
      <c r="H8" s="81"/>
      <c r="I8" s="81"/>
      <c r="J8" s="81"/>
      <c r="K8" s="82"/>
      <c r="L8" s="13"/>
    </row>
    <row r="9" spans="2:12" ht="60" x14ac:dyDescent="0.25">
      <c r="B9" s="117" t="s">
        <v>34</v>
      </c>
      <c r="C9" s="118" t="s">
        <v>35</v>
      </c>
      <c r="D9" s="118" t="s">
        <v>36</v>
      </c>
      <c r="E9" s="118" t="s">
        <v>17</v>
      </c>
      <c r="F9" s="118" t="s">
        <v>18</v>
      </c>
      <c r="G9" s="118" t="s">
        <v>37</v>
      </c>
      <c r="H9" s="118" t="s">
        <v>38</v>
      </c>
      <c r="I9" s="118" t="s">
        <v>39</v>
      </c>
      <c r="J9" s="118" t="s">
        <v>40</v>
      </c>
      <c r="K9" s="119" t="s">
        <v>41</v>
      </c>
      <c r="L9" s="13"/>
    </row>
    <row r="10" spans="2:12" s="13" customFormat="1" ht="90" x14ac:dyDescent="0.3">
      <c r="B10" s="233" t="s">
        <v>42</v>
      </c>
      <c r="C10" s="234">
        <v>471920</v>
      </c>
      <c r="D10" s="235"/>
      <c r="E10" s="235"/>
      <c r="F10" s="235"/>
      <c r="G10" s="236">
        <v>0</v>
      </c>
      <c r="H10" s="235">
        <v>1448448</v>
      </c>
      <c r="I10" s="125"/>
      <c r="J10" s="126"/>
      <c r="K10" s="237" t="s">
        <v>186</v>
      </c>
    </row>
    <row r="11" spans="2:12" s="33" customFormat="1" ht="49.5" x14ac:dyDescent="0.25">
      <c r="B11" s="53" t="s">
        <v>43</v>
      </c>
      <c r="C11" s="58">
        <v>317039</v>
      </c>
      <c r="D11" s="56">
        <v>307386</v>
      </c>
      <c r="E11" s="59">
        <v>92620</v>
      </c>
      <c r="F11" s="56">
        <v>17763</v>
      </c>
      <c r="G11" s="60">
        <v>197003</v>
      </c>
      <c r="H11" s="56">
        <v>10696150</v>
      </c>
      <c r="I11" s="61">
        <v>3188153</v>
      </c>
      <c r="J11" s="61">
        <v>2624868025</v>
      </c>
      <c r="K11" s="62" t="s">
        <v>44</v>
      </c>
      <c r="L11" s="34"/>
    </row>
    <row r="12" spans="2:12" s="33" customFormat="1" ht="33" x14ac:dyDescent="0.3">
      <c r="B12" s="53" t="s">
        <v>45</v>
      </c>
      <c r="C12" s="58">
        <v>69776</v>
      </c>
      <c r="D12" s="54">
        <v>67436</v>
      </c>
      <c r="E12" s="66">
        <v>46647</v>
      </c>
      <c r="F12" s="66">
        <v>3503</v>
      </c>
      <c r="G12" s="55">
        <v>17286</v>
      </c>
      <c r="H12" s="54">
        <v>722604</v>
      </c>
      <c r="I12" s="57">
        <v>279049</v>
      </c>
      <c r="J12" s="57">
        <v>570105945</v>
      </c>
      <c r="K12" s="65" t="s">
        <v>133</v>
      </c>
    </row>
    <row r="13" spans="2:12" ht="17.25" thickBot="1" x14ac:dyDescent="0.35">
      <c r="B13" s="63" t="s">
        <v>8</v>
      </c>
      <c r="C13" s="64">
        <v>858735</v>
      </c>
      <c r="D13" s="64">
        <f>SUM(D10:D12)</f>
        <v>374822</v>
      </c>
      <c r="E13" s="64">
        <f>SUM(E10:E12)</f>
        <v>139267</v>
      </c>
      <c r="F13" s="64">
        <f>SUM(F10:F12)</f>
        <v>21266</v>
      </c>
      <c r="G13" s="64">
        <f>SUM(G10:G12)</f>
        <v>214289</v>
      </c>
      <c r="H13" s="64">
        <v>12867202</v>
      </c>
      <c r="I13" s="64">
        <f>SUM(I10:I12)</f>
        <v>3467202</v>
      </c>
      <c r="J13" s="64">
        <f>SUM(J10:J12)</f>
        <v>3194973970</v>
      </c>
      <c r="K13" s="84"/>
      <c r="L13" s="13"/>
    </row>
    <row r="14" spans="2:12" x14ac:dyDescent="0.25">
      <c r="B14" s="85" t="s">
        <v>46</v>
      </c>
      <c r="C14" s="13"/>
      <c r="D14" s="86"/>
      <c r="E14" s="86"/>
      <c r="F14" s="86"/>
      <c r="G14" s="86"/>
      <c r="H14" s="86"/>
      <c r="I14" s="86"/>
      <c r="J14" s="86"/>
      <c r="K14" s="13"/>
      <c r="L14" s="13"/>
    </row>
    <row r="15" spans="2:12" x14ac:dyDescent="0.25">
      <c r="B15" s="87" t="s">
        <v>47</v>
      </c>
      <c r="C15" s="13"/>
      <c r="D15" s="13"/>
      <c r="E15" s="13"/>
      <c r="F15" s="13"/>
      <c r="G15" s="13"/>
      <c r="H15" s="13"/>
      <c r="I15" s="13"/>
      <c r="J15" s="13"/>
      <c r="K15" s="13" t="s">
        <v>30</v>
      </c>
      <c r="L15" s="13"/>
    </row>
    <row r="16" spans="2:12" x14ac:dyDescent="0.25">
      <c r="B16" s="83" t="s">
        <v>48</v>
      </c>
      <c r="C16" s="13"/>
      <c r="D16" s="13"/>
      <c r="E16" s="13"/>
      <c r="F16" s="13"/>
      <c r="G16" s="13"/>
      <c r="H16" s="13"/>
      <c r="I16" s="13"/>
      <c r="J16" s="13"/>
      <c r="K16" s="88"/>
      <c r="L16" s="13"/>
    </row>
    <row r="17" spans="2:12" x14ac:dyDescent="0.25">
      <c r="B17" s="89" t="s">
        <v>49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</row>
    <row r="18" spans="2:12" x14ac:dyDescent="0.25">
      <c r="B18" s="13" t="s">
        <v>50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J129"/>
  <sheetViews>
    <sheetView workbookViewId="0">
      <selection activeCell="J9" sqref="J9"/>
    </sheetView>
  </sheetViews>
  <sheetFormatPr baseColWidth="10" defaultRowHeight="15" x14ac:dyDescent="0.25"/>
  <cols>
    <col min="1" max="1" width="11.42578125" style="156"/>
    <col min="2" max="2" width="23" style="175" customWidth="1"/>
    <col min="3" max="3" width="19.140625" style="175" customWidth="1"/>
    <col min="4" max="4" width="20" style="175" customWidth="1"/>
    <col min="5" max="5" width="19.28515625" style="175" customWidth="1"/>
    <col min="6" max="6" width="11.42578125" style="176"/>
    <col min="7" max="7" width="26.5703125" style="176" customWidth="1"/>
    <col min="8" max="8" width="16" style="176" customWidth="1"/>
    <col min="9" max="9" width="14.140625" style="176" customWidth="1"/>
    <col min="10" max="10" width="14.28515625" style="176" customWidth="1"/>
    <col min="11" max="16384" width="11.42578125" style="156"/>
  </cols>
  <sheetData>
    <row r="2" spans="2:10" ht="15" customHeight="1" thickBot="1" x14ac:dyDescent="0.3"/>
    <row r="3" spans="2:10" ht="19.5" customHeight="1" x14ac:dyDescent="0.25">
      <c r="B3" s="239" t="s">
        <v>131</v>
      </c>
      <c r="C3" s="240"/>
      <c r="D3" s="240"/>
      <c r="E3" s="240"/>
      <c r="F3" s="240"/>
      <c r="G3" s="241"/>
    </row>
    <row r="4" spans="2:10" ht="17.25" customHeight="1" x14ac:dyDescent="0.25">
      <c r="B4" s="242" t="s">
        <v>132</v>
      </c>
      <c r="C4" s="243"/>
      <c r="D4" s="243"/>
      <c r="E4" s="243"/>
      <c r="F4" s="243"/>
      <c r="G4" s="244"/>
    </row>
    <row r="5" spans="2:10" ht="9" customHeight="1" x14ac:dyDescent="0.25">
      <c r="B5" s="177"/>
      <c r="C5" s="178"/>
      <c r="D5" s="178"/>
      <c r="E5" s="178"/>
      <c r="F5" s="178"/>
      <c r="G5" s="179"/>
    </row>
    <row r="6" spans="2:10" ht="15.75" customHeight="1" x14ac:dyDescent="0.25">
      <c r="B6" s="245" t="s">
        <v>156</v>
      </c>
      <c r="C6" s="246"/>
      <c r="D6" s="246"/>
      <c r="E6" s="246"/>
      <c r="F6" s="246"/>
      <c r="G6" s="247"/>
    </row>
    <row r="7" spans="2:10" ht="15.75" thickBot="1" x14ac:dyDescent="0.3">
      <c r="B7" s="248" t="s">
        <v>16</v>
      </c>
      <c r="C7" s="249"/>
      <c r="D7" s="180"/>
      <c r="E7" s="180"/>
      <c r="F7" s="180"/>
      <c r="G7" s="181">
        <v>43891</v>
      </c>
    </row>
    <row r="8" spans="2:10" ht="15.75" thickBot="1" x14ac:dyDescent="0.3"/>
    <row r="9" spans="2:10" ht="47.25" x14ac:dyDescent="0.25">
      <c r="B9" s="182" t="s">
        <v>2</v>
      </c>
      <c r="C9" s="183" t="s">
        <v>157</v>
      </c>
      <c r="D9" s="183" t="s">
        <v>158</v>
      </c>
      <c r="E9" s="184" t="s">
        <v>159</v>
      </c>
    </row>
    <row r="10" spans="2:10" ht="15.75" x14ac:dyDescent="0.25">
      <c r="B10" s="185" t="s">
        <v>0</v>
      </c>
      <c r="C10" s="186">
        <v>471920.01</v>
      </c>
      <c r="D10" s="186">
        <v>1448448.05</v>
      </c>
      <c r="E10" s="187"/>
    </row>
    <row r="11" spans="2:10" ht="16.5" thickBot="1" x14ac:dyDescent="0.3">
      <c r="B11" s="188" t="s">
        <v>8</v>
      </c>
      <c r="C11" s="189">
        <v>471920.01</v>
      </c>
      <c r="D11" s="189">
        <v>1448448.05</v>
      </c>
      <c r="E11" s="190"/>
    </row>
    <row r="12" spans="2:10" ht="15.75" thickBot="1" x14ac:dyDescent="0.3"/>
    <row r="13" spans="2:10" ht="15.75" thickBot="1" x14ac:dyDescent="0.3">
      <c r="B13" s="191" t="s">
        <v>160</v>
      </c>
      <c r="C13" s="192"/>
      <c r="D13" s="192"/>
      <c r="E13" s="193"/>
    </row>
    <row r="14" spans="2:10" ht="52.5" customHeight="1" thickBot="1" x14ac:dyDescent="0.3">
      <c r="B14" s="194" t="s">
        <v>3</v>
      </c>
      <c r="C14" s="195" t="s">
        <v>157</v>
      </c>
      <c r="D14" s="196" t="s">
        <v>52</v>
      </c>
      <c r="E14" s="197" t="s">
        <v>54</v>
      </c>
    </row>
    <row r="15" spans="2:10" s="33" customFormat="1" x14ac:dyDescent="0.25">
      <c r="B15" s="198" t="s">
        <v>91</v>
      </c>
      <c r="C15" s="199">
        <v>26</v>
      </c>
      <c r="D15" s="199">
        <v>299.18</v>
      </c>
      <c r="E15" s="199">
        <v>11.51</v>
      </c>
      <c r="F15" s="200"/>
      <c r="G15" s="200"/>
      <c r="H15" s="200"/>
      <c r="I15" s="200"/>
      <c r="J15" s="200"/>
    </row>
    <row r="16" spans="2:10" s="33" customFormat="1" x14ac:dyDescent="0.25">
      <c r="B16" s="201" t="s">
        <v>92</v>
      </c>
      <c r="C16" s="202">
        <v>100.5</v>
      </c>
      <c r="D16" s="203">
        <v>1120.8800000000001</v>
      </c>
      <c r="E16" s="202">
        <v>11.15</v>
      </c>
      <c r="F16" s="200"/>
      <c r="G16" s="200"/>
      <c r="H16" s="200"/>
      <c r="I16" s="200"/>
      <c r="J16" s="200"/>
    </row>
    <row r="17" spans="2:10" s="33" customFormat="1" x14ac:dyDescent="0.25">
      <c r="B17" s="204" t="s">
        <v>94</v>
      </c>
      <c r="C17" s="205">
        <v>24</v>
      </c>
      <c r="D17" s="205">
        <v>720</v>
      </c>
      <c r="E17" s="205">
        <v>30</v>
      </c>
      <c r="F17" s="200"/>
      <c r="G17" s="200"/>
      <c r="H17" s="200"/>
      <c r="I17" s="200"/>
      <c r="J17" s="200"/>
    </row>
    <row r="18" spans="2:10" s="33" customFormat="1" ht="30" x14ac:dyDescent="0.25">
      <c r="B18" s="201" t="s">
        <v>95</v>
      </c>
      <c r="C18" s="203">
        <v>15058</v>
      </c>
      <c r="D18" s="203">
        <v>129872.45</v>
      </c>
      <c r="E18" s="202">
        <v>8.6199999999999992</v>
      </c>
      <c r="F18" s="200"/>
      <c r="G18" s="200"/>
      <c r="H18" s="200"/>
      <c r="I18" s="200"/>
      <c r="J18" s="200"/>
    </row>
    <row r="19" spans="2:10" s="33" customFormat="1" x14ac:dyDescent="0.25">
      <c r="B19" s="204" t="s">
        <v>161</v>
      </c>
      <c r="C19" s="205">
        <v>100</v>
      </c>
      <c r="D19" s="205">
        <v>75</v>
      </c>
      <c r="E19" s="205">
        <v>0.75</v>
      </c>
      <c r="F19" s="200"/>
      <c r="G19" s="200"/>
      <c r="H19" s="200"/>
      <c r="I19" s="200"/>
      <c r="J19" s="200"/>
    </row>
    <row r="20" spans="2:10" s="33" customFormat="1" x14ac:dyDescent="0.25">
      <c r="B20" s="201" t="s">
        <v>162</v>
      </c>
      <c r="C20" s="202">
        <v>25</v>
      </c>
      <c r="D20" s="203">
        <v>1890</v>
      </c>
      <c r="E20" s="202">
        <v>75.599999999999994</v>
      </c>
      <c r="F20" s="200"/>
      <c r="G20" s="200"/>
      <c r="H20" s="200"/>
      <c r="I20" s="200"/>
      <c r="J20" s="200"/>
    </row>
    <row r="21" spans="2:10" s="33" customFormat="1" x14ac:dyDescent="0.25">
      <c r="B21" s="204" t="s">
        <v>96</v>
      </c>
      <c r="C21" s="205">
        <v>26</v>
      </c>
      <c r="D21" s="205">
        <v>256</v>
      </c>
      <c r="E21" s="205">
        <v>9.85</v>
      </c>
      <c r="F21" s="200"/>
      <c r="G21" s="200"/>
      <c r="H21" s="200"/>
      <c r="I21" s="200"/>
      <c r="J21" s="200"/>
    </row>
    <row r="22" spans="2:10" s="33" customFormat="1" x14ac:dyDescent="0.25">
      <c r="B22" s="201" t="s">
        <v>97</v>
      </c>
      <c r="C22" s="202">
        <v>19</v>
      </c>
      <c r="D22" s="202">
        <v>451</v>
      </c>
      <c r="E22" s="202">
        <v>23.74</v>
      </c>
      <c r="F22" s="200"/>
      <c r="G22" s="200"/>
      <c r="H22" s="200"/>
      <c r="I22" s="200"/>
      <c r="J22" s="200"/>
    </row>
    <row r="23" spans="2:10" s="33" customFormat="1" x14ac:dyDescent="0.25">
      <c r="B23" s="204" t="s">
        <v>98</v>
      </c>
      <c r="C23" s="206">
        <v>3170</v>
      </c>
      <c r="D23" s="206">
        <v>3161.3</v>
      </c>
      <c r="E23" s="205">
        <v>1</v>
      </c>
      <c r="F23" s="200"/>
      <c r="G23" s="200"/>
      <c r="H23" s="200"/>
      <c r="I23" s="200"/>
      <c r="J23" s="200"/>
    </row>
    <row r="24" spans="2:10" s="33" customFormat="1" x14ac:dyDescent="0.25">
      <c r="B24" s="201" t="s">
        <v>99</v>
      </c>
      <c r="C24" s="202">
        <v>310</v>
      </c>
      <c r="D24" s="203">
        <v>7090.9</v>
      </c>
      <c r="E24" s="202">
        <v>22.87</v>
      </c>
      <c r="F24" s="200"/>
      <c r="G24" s="200"/>
      <c r="H24" s="200"/>
      <c r="I24" s="200"/>
      <c r="J24" s="200"/>
    </row>
    <row r="25" spans="2:10" s="33" customFormat="1" ht="30" x14ac:dyDescent="0.25">
      <c r="B25" s="204" t="s">
        <v>100</v>
      </c>
      <c r="C25" s="206">
        <v>1474</v>
      </c>
      <c r="D25" s="205">
        <v>444.55</v>
      </c>
      <c r="E25" s="205">
        <v>0.3</v>
      </c>
      <c r="F25" s="200"/>
      <c r="G25" s="200"/>
      <c r="H25" s="200"/>
      <c r="I25" s="200"/>
      <c r="J25" s="200"/>
    </row>
    <row r="26" spans="2:10" s="33" customFormat="1" x14ac:dyDescent="0.25">
      <c r="B26" s="201" t="s">
        <v>163</v>
      </c>
      <c r="C26" s="202">
        <v>38</v>
      </c>
      <c r="D26" s="202">
        <v>711</v>
      </c>
      <c r="E26" s="202">
        <v>18.71</v>
      </c>
      <c r="F26" s="200"/>
      <c r="G26" s="200"/>
      <c r="H26" s="200"/>
      <c r="I26" s="200"/>
      <c r="J26" s="200"/>
    </row>
    <row r="27" spans="2:10" s="33" customFormat="1" x14ac:dyDescent="0.25">
      <c r="B27" s="204" t="s">
        <v>164</v>
      </c>
      <c r="C27" s="206">
        <v>12828</v>
      </c>
      <c r="D27" s="206">
        <v>12216</v>
      </c>
      <c r="E27" s="205">
        <v>0.95</v>
      </c>
      <c r="F27" s="200"/>
      <c r="G27" s="200"/>
      <c r="H27" s="200"/>
      <c r="I27" s="200"/>
      <c r="J27" s="200"/>
    </row>
    <row r="28" spans="2:10" s="33" customFormat="1" x14ac:dyDescent="0.25">
      <c r="B28" s="201" t="s">
        <v>102</v>
      </c>
      <c r="C28" s="203">
        <v>1191</v>
      </c>
      <c r="D28" s="203">
        <v>65204.05</v>
      </c>
      <c r="E28" s="202">
        <v>54.75</v>
      </c>
      <c r="F28" s="200"/>
      <c r="G28" s="200"/>
      <c r="H28" s="200"/>
      <c r="I28" s="200"/>
      <c r="J28" s="200"/>
    </row>
    <row r="29" spans="2:10" s="33" customFormat="1" x14ac:dyDescent="0.25">
      <c r="B29" s="204" t="s">
        <v>165</v>
      </c>
      <c r="C29" s="205">
        <v>58</v>
      </c>
      <c r="D29" s="205">
        <v>42</v>
      </c>
      <c r="E29" s="205">
        <v>14</v>
      </c>
      <c r="F29" s="200"/>
      <c r="G29" s="200"/>
      <c r="H29" s="200"/>
      <c r="I29" s="200"/>
      <c r="J29" s="200"/>
    </row>
    <row r="30" spans="2:10" s="33" customFormat="1" x14ac:dyDescent="0.25">
      <c r="B30" s="201" t="s">
        <v>166</v>
      </c>
      <c r="C30" s="202">
        <v>14</v>
      </c>
      <c r="D30" s="202">
        <v>115</v>
      </c>
      <c r="E30" s="202">
        <v>8.2100000000000009</v>
      </c>
      <c r="F30" s="200"/>
      <c r="G30" s="200"/>
      <c r="H30" s="200"/>
      <c r="I30" s="200"/>
      <c r="J30" s="200"/>
    </row>
    <row r="31" spans="2:10" s="33" customFormat="1" x14ac:dyDescent="0.25">
      <c r="B31" s="204" t="s">
        <v>103</v>
      </c>
      <c r="C31" s="206">
        <v>21590</v>
      </c>
      <c r="D31" s="206">
        <v>49776.69</v>
      </c>
      <c r="E31" s="205">
        <v>2.31</v>
      </c>
      <c r="F31" s="200"/>
      <c r="G31" s="200"/>
      <c r="H31" s="200"/>
      <c r="I31" s="200"/>
      <c r="J31" s="200"/>
    </row>
    <row r="32" spans="2:10" s="33" customFormat="1" x14ac:dyDescent="0.25">
      <c r="B32" s="201" t="s">
        <v>104</v>
      </c>
      <c r="C32" s="203">
        <v>1831</v>
      </c>
      <c r="D32" s="203">
        <v>70484.570000000007</v>
      </c>
      <c r="E32" s="202">
        <v>38.5</v>
      </c>
      <c r="F32" s="200"/>
      <c r="G32" s="200"/>
      <c r="H32" s="200"/>
      <c r="I32" s="200"/>
      <c r="J32" s="200"/>
    </row>
    <row r="33" spans="2:10" s="33" customFormat="1" x14ac:dyDescent="0.25">
      <c r="B33" s="204" t="s">
        <v>105</v>
      </c>
      <c r="C33" s="205">
        <v>180</v>
      </c>
      <c r="D33" s="206">
        <v>1711.5</v>
      </c>
      <c r="E33" s="205">
        <v>9.51</v>
      </c>
      <c r="F33" s="200"/>
      <c r="G33" s="200"/>
      <c r="H33" s="200"/>
      <c r="I33" s="200"/>
      <c r="J33" s="200"/>
    </row>
    <row r="34" spans="2:10" s="33" customFormat="1" x14ac:dyDescent="0.25">
      <c r="B34" s="201" t="s">
        <v>106</v>
      </c>
      <c r="C34" s="202">
        <v>91</v>
      </c>
      <c r="D34" s="203">
        <v>3203.66</v>
      </c>
      <c r="E34" s="202">
        <v>35.21</v>
      </c>
      <c r="F34" s="200"/>
      <c r="G34" s="200"/>
      <c r="H34" s="200"/>
      <c r="I34" s="200"/>
      <c r="J34" s="200"/>
    </row>
    <row r="35" spans="2:10" s="33" customFormat="1" x14ac:dyDescent="0.25">
      <c r="B35" s="204" t="s">
        <v>107</v>
      </c>
      <c r="C35" s="205">
        <v>87</v>
      </c>
      <c r="D35" s="206">
        <v>2869.48</v>
      </c>
      <c r="E35" s="205">
        <v>32.979999999999997</v>
      </c>
      <c r="F35" s="200"/>
      <c r="G35" s="200"/>
      <c r="H35" s="200"/>
      <c r="I35" s="200"/>
      <c r="J35" s="200"/>
    </row>
    <row r="36" spans="2:10" s="33" customFormat="1" x14ac:dyDescent="0.25">
      <c r="B36" s="201" t="s">
        <v>7</v>
      </c>
      <c r="C36" s="202">
        <v>9</v>
      </c>
      <c r="D36" s="203">
        <v>11450</v>
      </c>
      <c r="E36" s="203">
        <v>1272.22</v>
      </c>
      <c r="F36" s="200"/>
      <c r="G36" s="200"/>
      <c r="H36" s="200"/>
      <c r="I36" s="200"/>
      <c r="J36" s="200"/>
    </row>
    <row r="37" spans="2:10" s="33" customFormat="1" x14ac:dyDescent="0.25">
      <c r="B37" s="204" t="s">
        <v>108</v>
      </c>
      <c r="C37" s="205">
        <v>38</v>
      </c>
      <c r="D37" s="205">
        <v>338.5</v>
      </c>
      <c r="E37" s="205">
        <v>8.91</v>
      </c>
      <c r="F37" s="200"/>
      <c r="G37" s="200"/>
      <c r="H37" s="200"/>
      <c r="I37" s="200"/>
      <c r="J37" s="200"/>
    </row>
    <row r="38" spans="2:10" s="33" customFormat="1" x14ac:dyDescent="0.25">
      <c r="B38" s="201" t="s">
        <v>109</v>
      </c>
      <c r="C38" s="203">
        <v>3927</v>
      </c>
      <c r="D38" s="203">
        <v>55509.25</v>
      </c>
      <c r="E38" s="202">
        <v>14.14</v>
      </c>
      <c r="F38" s="200"/>
      <c r="G38" s="200"/>
      <c r="H38" s="200"/>
      <c r="I38" s="200"/>
      <c r="J38" s="200"/>
    </row>
    <row r="39" spans="2:10" s="33" customFormat="1" x14ac:dyDescent="0.25">
      <c r="B39" s="204" t="s">
        <v>110</v>
      </c>
      <c r="C39" s="205">
        <v>15</v>
      </c>
      <c r="D39" s="205">
        <v>91.8</v>
      </c>
      <c r="E39" s="205">
        <v>6.12</v>
      </c>
      <c r="F39" s="200"/>
      <c r="G39" s="200"/>
      <c r="H39" s="200"/>
      <c r="I39" s="200"/>
      <c r="J39" s="200"/>
    </row>
    <row r="40" spans="2:10" s="33" customFormat="1" x14ac:dyDescent="0.25">
      <c r="B40" s="201" t="s">
        <v>111</v>
      </c>
      <c r="C40" s="203">
        <v>122008.4</v>
      </c>
      <c r="D40" s="203">
        <v>60241.64</v>
      </c>
      <c r="E40" s="202">
        <v>0.49</v>
      </c>
      <c r="F40" s="200"/>
      <c r="G40" s="200"/>
      <c r="H40" s="200"/>
      <c r="I40" s="200"/>
      <c r="J40" s="200"/>
    </row>
    <row r="41" spans="2:10" s="33" customFormat="1" x14ac:dyDescent="0.25">
      <c r="B41" s="204" t="s">
        <v>167</v>
      </c>
      <c r="C41" s="205">
        <v>600</v>
      </c>
      <c r="D41" s="205">
        <v>600</v>
      </c>
      <c r="E41" s="205">
        <v>1</v>
      </c>
      <c r="F41" s="200"/>
      <c r="G41" s="200"/>
      <c r="H41" s="200"/>
      <c r="I41" s="200"/>
      <c r="J41" s="200"/>
    </row>
    <row r="42" spans="2:10" s="33" customFormat="1" x14ac:dyDescent="0.25">
      <c r="B42" s="201" t="s">
        <v>168</v>
      </c>
      <c r="C42" s="202">
        <v>25</v>
      </c>
      <c r="D42" s="202">
        <v>479.2</v>
      </c>
      <c r="E42" s="202">
        <v>19.170000000000002</v>
      </c>
      <c r="F42" s="200"/>
      <c r="G42" s="200"/>
      <c r="H42" s="200"/>
      <c r="I42" s="200"/>
      <c r="J42" s="200"/>
    </row>
    <row r="43" spans="2:10" s="33" customFormat="1" x14ac:dyDescent="0.25">
      <c r="B43" s="204" t="s">
        <v>113</v>
      </c>
      <c r="C43" s="205">
        <v>293</v>
      </c>
      <c r="D43" s="206">
        <v>9564.7000000000007</v>
      </c>
      <c r="E43" s="205">
        <v>32.64</v>
      </c>
      <c r="F43" s="200"/>
      <c r="G43" s="200"/>
      <c r="H43" s="200"/>
      <c r="I43" s="200"/>
      <c r="J43" s="200"/>
    </row>
    <row r="44" spans="2:10" s="33" customFormat="1" ht="30" x14ac:dyDescent="0.25">
      <c r="B44" s="201" t="s">
        <v>114</v>
      </c>
      <c r="C44" s="203">
        <v>7079</v>
      </c>
      <c r="D44" s="203">
        <v>193078.36</v>
      </c>
      <c r="E44" s="202">
        <v>27.27</v>
      </c>
      <c r="F44" s="200"/>
      <c r="G44" s="200"/>
      <c r="H44" s="200"/>
      <c r="I44" s="200"/>
      <c r="J44" s="200"/>
    </row>
    <row r="45" spans="2:10" s="33" customFormat="1" x14ac:dyDescent="0.25">
      <c r="B45" s="204" t="s">
        <v>115</v>
      </c>
      <c r="C45" s="206">
        <v>231282.5</v>
      </c>
      <c r="D45" s="206">
        <v>224000.86</v>
      </c>
      <c r="E45" s="205">
        <v>0.97</v>
      </c>
      <c r="F45" s="200"/>
      <c r="G45" s="200"/>
      <c r="H45" s="200"/>
      <c r="I45" s="200"/>
      <c r="J45" s="200"/>
    </row>
    <row r="46" spans="2:10" s="33" customFormat="1" x14ac:dyDescent="0.25">
      <c r="B46" s="201" t="s">
        <v>169</v>
      </c>
      <c r="C46" s="202">
        <v>9</v>
      </c>
      <c r="D46" s="202">
        <v>123.75</v>
      </c>
      <c r="E46" s="202">
        <v>13.75</v>
      </c>
      <c r="F46" s="200"/>
      <c r="G46" s="200"/>
      <c r="H46" s="200"/>
      <c r="I46" s="200"/>
      <c r="J46" s="200"/>
    </row>
    <row r="47" spans="2:10" s="33" customFormat="1" x14ac:dyDescent="0.25">
      <c r="B47" s="204" t="s">
        <v>116</v>
      </c>
      <c r="C47" s="205">
        <v>4</v>
      </c>
      <c r="D47" s="205">
        <v>16</v>
      </c>
      <c r="E47" s="205">
        <v>4</v>
      </c>
      <c r="F47" s="200"/>
      <c r="G47" s="200"/>
      <c r="H47" s="200"/>
      <c r="I47" s="200"/>
      <c r="J47" s="200"/>
    </row>
    <row r="48" spans="2:10" s="33" customFormat="1" x14ac:dyDescent="0.25">
      <c r="B48" s="201" t="s">
        <v>170</v>
      </c>
      <c r="C48" s="202">
        <v>4</v>
      </c>
      <c r="D48" s="202">
        <v>15.2</v>
      </c>
      <c r="E48" s="202">
        <v>3.8</v>
      </c>
      <c r="F48" s="200"/>
      <c r="G48" s="200"/>
      <c r="H48" s="200"/>
      <c r="I48" s="200"/>
      <c r="J48" s="200"/>
    </row>
    <row r="49" spans="2:10" s="33" customFormat="1" x14ac:dyDescent="0.25">
      <c r="B49" s="204" t="s">
        <v>171</v>
      </c>
      <c r="C49" s="205">
        <v>2</v>
      </c>
      <c r="D49" s="205">
        <v>50.2</v>
      </c>
      <c r="E49" s="205">
        <v>25.1</v>
      </c>
      <c r="F49" s="200"/>
      <c r="G49" s="200"/>
      <c r="H49" s="200"/>
      <c r="I49" s="200"/>
      <c r="J49" s="200"/>
    </row>
    <row r="50" spans="2:10" s="33" customFormat="1" x14ac:dyDescent="0.25">
      <c r="B50" s="201" t="s">
        <v>172</v>
      </c>
      <c r="C50" s="202">
        <v>22</v>
      </c>
      <c r="D50" s="202">
        <v>349.4</v>
      </c>
      <c r="E50" s="202">
        <v>15.88</v>
      </c>
      <c r="F50" s="200"/>
      <c r="G50" s="200"/>
      <c r="H50" s="200"/>
      <c r="I50" s="200"/>
      <c r="J50" s="200"/>
    </row>
    <row r="51" spans="2:10" s="33" customFormat="1" x14ac:dyDescent="0.25">
      <c r="B51" s="204" t="s">
        <v>173</v>
      </c>
      <c r="C51" s="205">
        <v>15</v>
      </c>
      <c r="D51" s="205">
        <v>170</v>
      </c>
      <c r="E51" s="205">
        <v>11.33</v>
      </c>
      <c r="F51" s="200"/>
      <c r="G51" s="200"/>
      <c r="H51" s="200"/>
      <c r="I51" s="200"/>
      <c r="J51" s="200"/>
    </row>
    <row r="52" spans="2:10" s="33" customFormat="1" x14ac:dyDescent="0.25">
      <c r="B52" s="201" t="s">
        <v>174</v>
      </c>
      <c r="C52" s="202">
        <v>0.35</v>
      </c>
      <c r="D52" s="202">
        <v>1.0900000000000001</v>
      </c>
      <c r="E52" s="202">
        <v>3.11</v>
      </c>
      <c r="F52" s="200"/>
      <c r="G52" s="200"/>
      <c r="H52" s="200"/>
      <c r="I52" s="200"/>
      <c r="J52" s="200"/>
    </row>
    <row r="53" spans="2:10" s="33" customFormat="1" x14ac:dyDescent="0.25">
      <c r="B53" s="204" t="s">
        <v>175</v>
      </c>
      <c r="C53" s="205">
        <v>70</v>
      </c>
      <c r="D53" s="206">
        <v>1897</v>
      </c>
      <c r="E53" s="205">
        <v>27.1</v>
      </c>
      <c r="F53" s="200"/>
      <c r="G53" s="200"/>
      <c r="H53" s="200"/>
      <c r="I53" s="200"/>
      <c r="J53" s="200"/>
    </row>
    <row r="54" spans="2:10" s="33" customFormat="1" x14ac:dyDescent="0.25">
      <c r="B54" s="201" t="s">
        <v>118</v>
      </c>
      <c r="C54" s="202">
        <v>154</v>
      </c>
      <c r="D54" s="203">
        <v>28202.75</v>
      </c>
      <c r="E54" s="202">
        <v>183.13</v>
      </c>
      <c r="F54" s="200"/>
      <c r="G54" s="200"/>
      <c r="H54" s="200"/>
      <c r="I54" s="200"/>
      <c r="J54" s="200"/>
    </row>
    <row r="55" spans="2:10" s="33" customFormat="1" x14ac:dyDescent="0.25">
      <c r="B55" s="204" t="s">
        <v>119</v>
      </c>
      <c r="C55" s="205">
        <v>5</v>
      </c>
      <c r="D55" s="205">
        <v>45</v>
      </c>
      <c r="E55" s="205">
        <v>9</v>
      </c>
      <c r="F55" s="200"/>
      <c r="G55" s="200"/>
      <c r="H55" s="200"/>
      <c r="I55" s="200"/>
      <c r="J55" s="200"/>
    </row>
    <row r="56" spans="2:10" s="33" customFormat="1" x14ac:dyDescent="0.25">
      <c r="B56" s="201" t="s">
        <v>120</v>
      </c>
      <c r="C56" s="202">
        <v>22</v>
      </c>
      <c r="D56" s="202">
        <v>213</v>
      </c>
      <c r="E56" s="202">
        <v>9.68</v>
      </c>
      <c r="F56" s="200"/>
      <c r="G56" s="200"/>
      <c r="H56" s="200"/>
      <c r="I56" s="200"/>
      <c r="J56" s="200"/>
    </row>
    <row r="57" spans="2:10" s="33" customFormat="1" x14ac:dyDescent="0.25">
      <c r="B57" s="204" t="s">
        <v>176</v>
      </c>
      <c r="C57" s="205">
        <v>1.36</v>
      </c>
      <c r="D57" s="205">
        <v>8.91</v>
      </c>
      <c r="E57" s="205">
        <v>6.55</v>
      </c>
      <c r="F57" s="200"/>
      <c r="G57" s="200"/>
      <c r="H57" s="200"/>
      <c r="I57" s="200"/>
      <c r="J57" s="200"/>
    </row>
    <row r="58" spans="2:10" s="33" customFormat="1" x14ac:dyDescent="0.25">
      <c r="B58" s="201" t="s">
        <v>177</v>
      </c>
      <c r="C58" s="202">
        <v>1.4</v>
      </c>
      <c r="D58" s="202">
        <v>8.82</v>
      </c>
      <c r="E58" s="202">
        <v>6.3</v>
      </c>
      <c r="F58" s="200"/>
      <c r="G58" s="200"/>
      <c r="H58" s="200"/>
      <c r="I58" s="200"/>
      <c r="J58" s="200"/>
    </row>
    <row r="59" spans="2:10" s="33" customFormat="1" x14ac:dyDescent="0.25">
      <c r="B59" s="204" t="s">
        <v>121</v>
      </c>
      <c r="C59" s="205">
        <v>117</v>
      </c>
      <c r="D59" s="206">
        <v>4158.8500000000004</v>
      </c>
      <c r="E59" s="205">
        <v>35.549999999999997</v>
      </c>
      <c r="F59" s="200"/>
      <c r="G59" s="200"/>
      <c r="H59" s="200"/>
      <c r="I59" s="200"/>
      <c r="J59" s="200"/>
    </row>
    <row r="60" spans="2:10" s="33" customFormat="1" ht="30" x14ac:dyDescent="0.25">
      <c r="B60" s="201" t="s">
        <v>122</v>
      </c>
      <c r="C60" s="203">
        <v>3319</v>
      </c>
      <c r="D60" s="203">
        <v>62270.2</v>
      </c>
      <c r="E60" s="202">
        <v>18.760000000000002</v>
      </c>
      <c r="F60" s="200"/>
      <c r="G60" s="200"/>
      <c r="H60" s="200"/>
      <c r="I60" s="200"/>
      <c r="J60" s="200"/>
    </row>
    <row r="61" spans="2:10" s="33" customFormat="1" x14ac:dyDescent="0.25">
      <c r="B61" s="204" t="s">
        <v>123</v>
      </c>
      <c r="C61" s="206">
        <v>15195.75</v>
      </c>
      <c r="D61" s="206">
        <v>26305.78</v>
      </c>
      <c r="E61" s="205">
        <v>1.73</v>
      </c>
      <c r="F61" s="200"/>
      <c r="G61" s="200"/>
      <c r="H61" s="200"/>
      <c r="I61" s="200"/>
      <c r="J61" s="200"/>
    </row>
    <row r="62" spans="2:10" s="33" customFormat="1" x14ac:dyDescent="0.25">
      <c r="B62" s="201" t="s">
        <v>178</v>
      </c>
      <c r="C62" s="203">
        <v>26531</v>
      </c>
      <c r="D62" s="203">
        <v>45914.25</v>
      </c>
      <c r="E62" s="202">
        <v>1.73</v>
      </c>
      <c r="F62" s="200"/>
      <c r="G62" s="200"/>
      <c r="H62" s="200"/>
      <c r="I62" s="200"/>
      <c r="J62" s="200"/>
    </row>
    <row r="63" spans="2:10" s="33" customFormat="1" x14ac:dyDescent="0.25">
      <c r="B63" s="204" t="s">
        <v>179</v>
      </c>
      <c r="C63" s="205">
        <v>0.33</v>
      </c>
      <c r="D63" s="205">
        <v>3.48</v>
      </c>
      <c r="E63" s="205">
        <v>10.55</v>
      </c>
      <c r="F63" s="200"/>
      <c r="G63" s="200"/>
      <c r="H63" s="200"/>
      <c r="I63" s="200"/>
      <c r="J63" s="200"/>
    </row>
    <row r="64" spans="2:10" x14ac:dyDescent="0.25">
      <c r="B64" s="207" t="s">
        <v>124</v>
      </c>
      <c r="C64" s="208">
        <v>2292.85</v>
      </c>
      <c r="D64" s="208">
        <v>363563.3</v>
      </c>
      <c r="E64" s="209">
        <v>158.56</v>
      </c>
    </row>
    <row r="65" spans="2:10" s="33" customFormat="1" x14ac:dyDescent="0.25">
      <c r="B65" s="204" t="s">
        <v>125</v>
      </c>
      <c r="C65" s="205">
        <v>335.5</v>
      </c>
      <c r="D65" s="206">
        <v>6635.09</v>
      </c>
      <c r="E65" s="205">
        <v>19.78</v>
      </c>
      <c r="F65" s="200"/>
      <c r="G65" s="200"/>
      <c r="H65" s="200"/>
      <c r="I65" s="200"/>
      <c r="J65" s="200"/>
    </row>
    <row r="66" spans="2:10" s="33" customFormat="1" x14ac:dyDescent="0.25">
      <c r="B66" s="201" t="s">
        <v>180</v>
      </c>
      <c r="C66" s="202">
        <v>0.56999999999999995</v>
      </c>
      <c r="D66" s="202">
        <v>2.91</v>
      </c>
      <c r="E66" s="202">
        <v>5.1100000000000003</v>
      </c>
      <c r="F66" s="200"/>
      <c r="G66" s="200"/>
      <c r="H66" s="200"/>
      <c r="I66" s="200"/>
      <c r="J66" s="200"/>
    </row>
    <row r="67" spans="2:10" s="33" customFormat="1" x14ac:dyDescent="0.25">
      <c r="B67" s="204" t="s">
        <v>181</v>
      </c>
      <c r="C67" s="205">
        <v>175</v>
      </c>
      <c r="D67" s="205">
        <v>131.25</v>
      </c>
      <c r="E67" s="205">
        <v>0.75</v>
      </c>
      <c r="F67" s="200"/>
      <c r="G67" s="200"/>
      <c r="H67" s="200"/>
      <c r="I67" s="200"/>
      <c r="J67" s="200"/>
    </row>
    <row r="68" spans="2:10" s="33" customFormat="1" x14ac:dyDescent="0.25">
      <c r="B68" s="201" t="s">
        <v>128</v>
      </c>
      <c r="C68" s="202">
        <v>29</v>
      </c>
      <c r="D68" s="202">
        <v>313.7</v>
      </c>
      <c r="E68" s="202">
        <v>10.82</v>
      </c>
      <c r="F68" s="200"/>
      <c r="G68" s="200"/>
      <c r="H68" s="200"/>
      <c r="I68" s="200"/>
      <c r="J68" s="200"/>
    </row>
    <row r="69" spans="2:10" s="33" customFormat="1" x14ac:dyDescent="0.25">
      <c r="B69" s="204" t="s">
        <v>182</v>
      </c>
      <c r="C69" s="205">
        <v>96.5</v>
      </c>
      <c r="D69" s="205">
        <v>978.6</v>
      </c>
      <c r="E69" s="205">
        <v>10.14</v>
      </c>
      <c r="F69" s="200"/>
      <c r="G69" s="200"/>
      <c r="H69" s="200"/>
      <c r="I69" s="200"/>
      <c r="J69" s="200"/>
    </row>
    <row r="70" spans="2:10" s="33" customFormat="1" x14ac:dyDescent="0.25">
      <c r="B70" s="210" t="s">
        <v>8</v>
      </c>
      <c r="C70" s="211">
        <v>471920.01</v>
      </c>
      <c r="D70" s="211">
        <v>1448448.0499999998</v>
      </c>
      <c r="E70" s="212"/>
      <c r="F70" s="200"/>
      <c r="G70" s="200"/>
      <c r="H70" s="200"/>
      <c r="I70" s="200"/>
      <c r="J70" s="200"/>
    </row>
    <row r="71" spans="2:10" x14ac:dyDescent="0.25">
      <c r="B71" s="213"/>
      <c r="C71" s="214"/>
      <c r="D71" s="214"/>
      <c r="E71" s="215"/>
    </row>
    <row r="72" spans="2:10" x14ac:dyDescent="0.25">
      <c r="B72" s="213"/>
      <c r="C72" s="214"/>
      <c r="D72" s="214"/>
      <c r="E72" s="215"/>
    </row>
    <row r="74" spans="2:10" ht="15.75" x14ac:dyDescent="0.25">
      <c r="B74" s="216" t="s">
        <v>183</v>
      </c>
      <c r="C74" s="217"/>
      <c r="D74" s="217"/>
      <c r="E74" s="218"/>
      <c r="G74" s="216" t="s">
        <v>183</v>
      </c>
      <c r="H74" s="219"/>
      <c r="I74" s="220"/>
      <c r="J74" s="218"/>
    </row>
    <row r="75" spans="2:10" ht="16.5" thickBot="1" x14ac:dyDescent="0.3">
      <c r="B75" s="221" t="s">
        <v>184</v>
      </c>
      <c r="E75" s="222"/>
      <c r="G75" s="221" t="s">
        <v>185</v>
      </c>
      <c r="H75" s="175"/>
      <c r="I75" s="175"/>
      <c r="J75" s="222"/>
    </row>
    <row r="76" spans="2:10" s="33" customFormat="1" ht="63" x14ac:dyDescent="0.25">
      <c r="B76" s="223" t="s">
        <v>3</v>
      </c>
      <c r="C76" s="224" t="s">
        <v>157</v>
      </c>
      <c r="D76" s="223" t="s">
        <v>52</v>
      </c>
      <c r="E76" s="223" t="s">
        <v>54</v>
      </c>
      <c r="F76" s="200"/>
      <c r="G76" s="223" t="s">
        <v>3</v>
      </c>
      <c r="H76" s="224" t="s">
        <v>157</v>
      </c>
      <c r="I76" s="223" t="s">
        <v>52</v>
      </c>
      <c r="J76" s="223" t="s">
        <v>54</v>
      </c>
    </row>
    <row r="77" spans="2:10" x14ac:dyDescent="0.25">
      <c r="B77" s="225" t="s">
        <v>91</v>
      </c>
      <c r="C77" s="226">
        <v>26</v>
      </c>
      <c r="D77" s="226">
        <v>299.18</v>
      </c>
      <c r="E77" s="226">
        <v>11.51</v>
      </c>
      <c r="G77" s="225" t="s">
        <v>95</v>
      </c>
      <c r="H77" s="227">
        <v>14094</v>
      </c>
      <c r="I77" s="227">
        <v>110880.75</v>
      </c>
      <c r="J77" s="226">
        <v>7.87</v>
      </c>
    </row>
    <row r="78" spans="2:10" x14ac:dyDescent="0.25">
      <c r="B78" s="228" t="s">
        <v>92</v>
      </c>
      <c r="C78" s="209">
        <v>100.5</v>
      </c>
      <c r="D78" s="208">
        <v>1120.8800000000001</v>
      </c>
      <c r="E78" s="209">
        <v>11.15</v>
      </c>
      <c r="G78" s="228" t="s">
        <v>161</v>
      </c>
      <c r="H78" s="209">
        <v>100</v>
      </c>
      <c r="I78" s="209">
        <v>75</v>
      </c>
      <c r="J78" s="209">
        <v>0.75</v>
      </c>
    </row>
    <row r="79" spans="2:10" x14ac:dyDescent="0.25">
      <c r="B79" s="225" t="s">
        <v>94</v>
      </c>
      <c r="C79" s="226">
        <v>24</v>
      </c>
      <c r="D79" s="226">
        <v>720</v>
      </c>
      <c r="E79" s="226">
        <v>30</v>
      </c>
      <c r="G79" s="225" t="s">
        <v>98</v>
      </c>
      <c r="H79" s="227">
        <v>3026</v>
      </c>
      <c r="I79" s="227">
        <v>2788</v>
      </c>
      <c r="J79" s="226">
        <v>0.92</v>
      </c>
    </row>
    <row r="80" spans="2:10" x14ac:dyDescent="0.25">
      <c r="B80" s="228" t="s">
        <v>95</v>
      </c>
      <c r="C80" s="209">
        <v>964</v>
      </c>
      <c r="D80" s="208">
        <v>18991.7</v>
      </c>
      <c r="E80" s="209">
        <v>19.7</v>
      </c>
      <c r="G80" s="228" t="s">
        <v>100</v>
      </c>
      <c r="H80" s="208">
        <v>1474</v>
      </c>
      <c r="I80" s="209">
        <v>444.55</v>
      </c>
      <c r="J80" s="209">
        <v>0.3</v>
      </c>
    </row>
    <row r="81" spans="2:10" x14ac:dyDescent="0.25">
      <c r="B81" s="225" t="s">
        <v>162</v>
      </c>
      <c r="C81" s="226">
        <v>25</v>
      </c>
      <c r="D81" s="227">
        <v>1890</v>
      </c>
      <c r="E81" s="226">
        <v>75.599999999999994</v>
      </c>
      <c r="G81" s="225" t="s">
        <v>164</v>
      </c>
      <c r="H81" s="227">
        <v>12800</v>
      </c>
      <c r="I81" s="227">
        <v>12160</v>
      </c>
      <c r="J81" s="226">
        <v>0.95</v>
      </c>
    </row>
    <row r="82" spans="2:10" x14ac:dyDescent="0.25">
      <c r="B82" s="228" t="s">
        <v>96</v>
      </c>
      <c r="C82" s="209">
        <v>26</v>
      </c>
      <c r="D82" s="209">
        <v>256</v>
      </c>
      <c r="E82" s="209">
        <v>9.85</v>
      </c>
      <c r="G82" s="228" t="s">
        <v>111</v>
      </c>
      <c r="H82" s="208">
        <v>120033</v>
      </c>
      <c r="I82" s="208">
        <v>56522</v>
      </c>
      <c r="J82" s="209">
        <v>0.47</v>
      </c>
    </row>
    <row r="83" spans="2:10" x14ac:dyDescent="0.25">
      <c r="B83" s="225" t="s">
        <v>97</v>
      </c>
      <c r="C83" s="226">
        <v>19</v>
      </c>
      <c r="D83" s="226">
        <v>451</v>
      </c>
      <c r="E83" s="226">
        <v>23.74</v>
      </c>
      <c r="G83" s="225" t="s">
        <v>167</v>
      </c>
      <c r="H83" s="226">
        <v>600</v>
      </c>
      <c r="I83" s="226">
        <v>600</v>
      </c>
      <c r="J83" s="226">
        <v>1</v>
      </c>
    </row>
    <row r="84" spans="2:10" x14ac:dyDescent="0.25">
      <c r="B84" s="228" t="s">
        <v>98</v>
      </c>
      <c r="C84" s="209">
        <v>144</v>
      </c>
      <c r="D84" s="209">
        <v>373.3</v>
      </c>
      <c r="E84" s="209">
        <v>2.59</v>
      </c>
      <c r="G84" s="228" t="s">
        <v>114</v>
      </c>
      <c r="H84" s="208">
        <v>4931</v>
      </c>
      <c r="I84" s="208">
        <v>113174.3</v>
      </c>
      <c r="J84" s="209">
        <v>22.95</v>
      </c>
    </row>
    <row r="85" spans="2:10" x14ac:dyDescent="0.25">
      <c r="B85" s="225" t="s">
        <v>99</v>
      </c>
      <c r="C85" s="226">
        <v>310</v>
      </c>
      <c r="D85" s="227">
        <v>7090.9</v>
      </c>
      <c r="E85" s="226">
        <v>22.87</v>
      </c>
      <c r="G85" s="225" t="s">
        <v>115</v>
      </c>
      <c r="H85" s="227">
        <v>215435.5</v>
      </c>
      <c r="I85" s="227">
        <v>163111.57999999999</v>
      </c>
      <c r="J85" s="226">
        <v>0.76</v>
      </c>
    </row>
    <row r="86" spans="2:10" x14ac:dyDescent="0.25">
      <c r="B86" s="228" t="s">
        <v>163</v>
      </c>
      <c r="C86" s="209">
        <v>38</v>
      </c>
      <c r="D86" s="209">
        <v>711</v>
      </c>
      <c r="E86" s="209">
        <v>18.71</v>
      </c>
      <c r="G86" s="228" t="s">
        <v>172</v>
      </c>
      <c r="H86" s="209">
        <v>22</v>
      </c>
      <c r="I86" s="209">
        <v>349.4</v>
      </c>
      <c r="J86" s="209">
        <v>15.88</v>
      </c>
    </row>
    <row r="87" spans="2:10" x14ac:dyDescent="0.25">
      <c r="B87" s="225" t="s">
        <v>164</v>
      </c>
      <c r="C87" s="226">
        <v>28</v>
      </c>
      <c r="D87" s="226">
        <v>56</v>
      </c>
      <c r="E87" s="226">
        <v>2</v>
      </c>
      <c r="G87" s="225" t="s">
        <v>122</v>
      </c>
      <c r="H87" s="227">
        <v>2983</v>
      </c>
      <c r="I87" s="227">
        <v>52661.8</v>
      </c>
      <c r="J87" s="226">
        <v>17.649999999999999</v>
      </c>
    </row>
    <row r="88" spans="2:10" x14ac:dyDescent="0.25">
      <c r="B88" s="228" t="s">
        <v>102</v>
      </c>
      <c r="C88" s="208">
        <v>1191</v>
      </c>
      <c r="D88" s="208">
        <v>65204.05</v>
      </c>
      <c r="E88" s="209">
        <v>54.75</v>
      </c>
      <c r="G88" s="228" t="s">
        <v>123</v>
      </c>
      <c r="H88" s="208">
        <v>14864.75</v>
      </c>
      <c r="I88" s="208">
        <v>25232.78</v>
      </c>
      <c r="J88" s="209">
        <v>1.7</v>
      </c>
    </row>
    <row r="89" spans="2:10" x14ac:dyDescent="0.25">
      <c r="B89" s="225" t="s">
        <v>165</v>
      </c>
      <c r="C89" s="226">
        <v>58</v>
      </c>
      <c r="D89" s="226">
        <v>42</v>
      </c>
      <c r="E89" s="226">
        <v>14</v>
      </c>
      <c r="G89" s="225" t="s">
        <v>178</v>
      </c>
      <c r="H89" s="227">
        <v>24031</v>
      </c>
      <c r="I89" s="227">
        <v>40414.25</v>
      </c>
      <c r="J89" s="226">
        <v>1.68</v>
      </c>
    </row>
    <row r="90" spans="2:10" x14ac:dyDescent="0.25">
      <c r="B90" s="228" t="s">
        <v>166</v>
      </c>
      <c r="C90" s="209">
        <v>14</v>
      </c>
      <c r="D90" s="209">
        <v>115</v>
      </c>
      <c r="E90" s="209">
        <v>8.2100000000000009</v>
      </c>
      <c r="G90" s="228" t="s">
        <v>181</v>
      </c>
      <c r="H90" s="209">
        <v>175</v>
      </c>
      <c r="I90" s="209">
        <v>131.25</v>
      </c>
      <c r="J90" s="209">
        <v>0.75</v>
      </c>
    </row>
    <row r="91" spans="2:10" x14ac:dyDescent="0.25">
      <c r="B91" s="225" t="s">
        <v>103</v>
      </c>
      <c r="C91" s="227">
        <v>21590</v>
      </c>
      <c r="D91" s="227">
        <v>49776.69</v>
      </c>
      <c r="E91" s="226">
        <v>2.31</v>
      </c>
      <c r="G91" s="229" t="s">
        <v>8</v>
      </c>
      <c r="H91" s="230">
        <v>414569.25</v>
      </c>
      <c r="I91" s="230">
        <v>578545.66</v>
      </c>
      <c r="J91" s="231"/>
    </row>
    <row r="92" spans="2:10" x14ac:dyDescent="0.25">
      <c r="B92" s="228" t="s">
        <v>104</v>
      </c>
      <c r="C92" s="208">
        <v>1831</v>
      </c>
      <c r="D92" s="208">
        <v>70484.570000000007</v>
      </c>
      <c r="E92" s="209">
        <v>38.5</v>
      </c>
    </row>
    <row r="93" spans="2:10" x14ac:dyDescent="0.25">
      <c r="B93" s="225" t="s">
        <v>105</v>
      </c>
      <c r="C93" s="226">
        <v>180</v>
      </c>
      <c r="D93" s="227">
        <v>1711.5</v>
      </c>
      <c r="E93" s="226">
        <v>9.51</v>
      </c>
    </row>
    <row r="94" spans="2:10" x14ac:dyDescent="0.25">
      <c r="B94" s="228" t="s">
        <v>106</v>
      </c>
      <c r="C94" s="209">
        <v>91</v>
      </c>
      <c r="D94" s="208">
        <v>3203.66</v>
      </c>
      <c r="E94" s="209">
        <v>35.21</v>
      </c>
      <c r="G94" s="232"/>
    </row>
    <row r="95" spans="2:10" x14ac:dyDescent="0.25">
      <c r="B95" s="225" t="s">
        <v>107</v>
      </c>
      <c r="C95" s="226">
        <v>87</v>
      </c>
      <c r="D95" s="227">
        <v>2869.48</v>
      </c>
      <c r="E95" s="226">
        <v>32.979999999999997</v>
      </c>
      <c r="G95" s="232"/>
    </row>
    <row r="96" spans="2:10" x14ac:dyDescent="0.25">
      <c r="B96" s="228" t="s">
        <v>7</v>
      </c>
      <c r="C96" s="209">
        <v>9</v>
      </c>
      <c r="D96" s="208">
        <v>11450</v>
      </c>
      <c r="E96" s="208">
        <v>1272.22</v>
      </c>
    </row>
    <row r="97" spans="2:5" x14ac:dyDescent="0.25">
      <c r="B97" s="225" t="s">
        <v>108</v>
      </c>
      <c r="C97" s="226">
        <v>38</v>
      </c>
      <c r="D97" s="226">
        <v>338.5</v>
      </c>
      <c r="E97" s="226">
        <v>8.91</v>
      </c>
    </row>
    <row r="98" spans="2:5" x14ac:dyDescent="0.25">
      <c r="B98" s="228" t="s">
        <v>109</v>
      </c>
      <c r="C98" s="208">
        <v>3927</v>
      </c>
      <c r="D98" s="208">
        <v>55509.25</v>
      </c>
      <c r="E98" s="209">
        <v>14.14</v>
      </c>
    </row>
    <row r="99" spans="2:5" x14ac:dyDescent="0.25">
      <c r="B99" s="225" t="s">
        <v>110</v>
      </c>
      <c r="C99" s="226">
        <v>15</v>
      </c>
      <c r="D99" s="226">
        <v>91.8</v>
      </c>
      <c r="E99" s="226">
        <v>6.12</v>
      </c>
    </row>
    <row r="100" spans="2:5" x14ac:dyDescent="0.25">
      <c r="B100" s="228" t="s">
        <v>111</v>
      </c>
      <c r="C100" s="208">
        <v>1975.4</v>
      </c>
      <c r="D100" s="208">
        <v>3719.64</v>
      </c>
      <c r="E100" s="209">
        <v>1.88</v>
      </c>
    </row>
    <row r="101" spans="2:5" x14ac:dyDescent="0.25">
      <c r="B101" s="225" t="s">
        <v>168</v>
      </c>
      <c r="C101" s="226">
        <v>25</v>
      </c>
      <c r="D101" s="226">
        <v>479.2</v>
      </c>
      <c r="E101" s="226">
        <v>19.170000000000002</v>
      </c>
    </row>
    <row r="102" spans="2:5" x14ac:dyDescent="0.25">
      <c r="B102" s="228" t="s">
        <v>113</v>
      </c>
      <c r="C102" s="209">
        <v>293</v>
      </c>
      <c r="D102" s="208">
        <v>9564.7000000000007</v>
      </c>
      <c r="E102" s="209">
        <v>32.64</v>
      </c>
    </row>
    <row r="103" spans="2:5" x14ac:dyDescent="0.25">
      <c r="B103" s="225" t="s">
        <v>114</v>
      </c>
      <c r="C103" s="227">
        <v>2148</v>
      </c>
      <c r="D103" s="227">
        <v>79904.06</v>
      </c>
      <c r="E103" s="226">
        <v>37.200000000000003</v>
      </c>
    </row>
    <row r="104" spans="2:5" x14ac:dyDescent="0.25">
      <c r="B104" s="228" t="s">
        <v>115</v>
      </c>
      <c r="C104" s="208">
        <v>15847</v>
      </c>
      <c r="D104" s="208">
        <v>60889.279999999999</v>
      </c>
      <c r="E104" s="209">
        <v>3.84</v>
      </c>
    </row>
    <row r="105" spans="2:5" x14ac:dyDescent="0.25">
      <c r="B105" s="225" t="s">
        <v>169</v>
      </c>
      <c r="C105" s="226">
        <v>9</v>
      </c>
      <c r="D105" s="226">
        <v>123.75</v>
      </c>
      <c r="E105" s="226">
        <v>13.75</v>
      </c>
    </row>
    <row r="106" spans="2:5" x14ac:dyDescent="0.25">
      <c r="B106" s="228" t="s">
        <v>116</v>
      </c>
      <c r="C106" s="209">
        <v>4</v>
      </c>
      <c r="D106" s="209">
        <v>16</v>
      </c>
      <c r="E106" s="209">
        <v>4</v>
      </c>
    </row>
    <row r="107" spans="2:5" x14ac:dyDescent="0.25">
      <c r="B107" s="225" t="s">
        <v>170</v>
      </c>
      <c r="C107" s="226">
        <v>4</v>
      </c>
      <c r="D107" s="226">
        <v>15.2</v>
      </c>
      <c r="E107" s="226">
        <v>3.8</v>
      </c>
    </row>
    <row r="108" spans="2:5" x14ac:dyDescent="0.25">
      <c r="B108" s="228" t="s">
        <v>171</v>
      </c>
      <c r="C108" s="209">
        <v>2</v>
      </c>
      <c r="D108" s="209">
        <v>50.2</v>
      </c>
      <c r="E108" s="209">
        <v>25.1</v>
      </c>
    </row>
    <row r="109" spans="2:5" x14ac:dyDescent="0.25">
      <c r="B109" s="225" t="s">
        <v>173</v>
      </c>
      <c r="C109" s="226">
        <v>15</v>
      </c>
      <c r="D109" s="226">
        <v>170</v>
      </c>
      <c r="E109" s="226">
        <v>11.33</v>
      </c>
    </row>
    <row r="110" spans="2:5" x14ac:dyDescent="0.25">
      <c r="B110" s="228" t="s">
        <v>174</v>
      </c>
      <c r="C110" s="209">
        <v>0.35</v>
      </c>
      <c r="D110" s="209">
        <v>1.0900000000000001</v>
      </c>
      <c r="E110" s="209">
        <v>3.11</v>
      </c>
    </row>
    <row r="111" spans="2:5" x14ac:dyDescent="0.25">
      <c r="B111" s="225" t="s">
        <v>175</v>
      </c>
      <c r="C111" s="226">
        <v>70</v>
      </c>
      <c r="D111" s="227">
        <v>1897</v>
      </c>
      <c r="E111" s="226">
        <v>27.1</v>
      </c>
    </row>
    <row r="112" spans="2:5" x14ac:dyDescent="0.25">
      <c r="B112" s="228" t="s">
        <v>118</v>
      </c>
      <c r="C112" s="209">
        <v>154</v>
      </c>
      <c r="D112" s="208">
        <v>28202.75</v>
      </c>
      <c r="E112" s="209">
        <v>183.13</v>
      </c>
    </row>
    <row r="113" spans="2:5" x14ac:dyDescent="0.25">
      <c r="B113" s="225" t="s">
        <v>119</v>
      </c>
      <c r="C113" s="226">
        <v>5</v>
      </c>
      <c r="D113" s="226">
        <v>45</v>
      </c>
      <c r="E113" s="226">
        <v>9</v>
      </c>
    </row>
    <row r="114" spans="2:5" x14ac:dyDescent="0.25">
      <c r="B114" s="228" t="s">
        <v>120</v>
      </c>
      <c r="C114" s="209">
        <v>22</v>
      </c>
      <c r="D114" s="209">
        <v>213</v>
      </c>
      <c r="E114" s="209">
        <v>9.68</v>
      </c>
    </row>
    <row r="115" spans="2:5" x14ac:dyDescent="0.25">
      <c r="B115" s="225" t="s">
        <v>176</v>
      </c>
      <c r="C115" s="226">
        <v>1.36</v>
      </c>
      <c r="D115" s="226">
        <v>8.91</v>
      </c>
      <c r="E115" s="226">
        <v>6.55</v>
      </c>
    </row>
    <row r="116" spans="2:5" x14ac:dyDescent="0.25">
      <c r="B116" s="228" t="s">
        <v>177</v>
      </c>
      <c r="C116" s="209">
        <v>1.4</v>
      </c>
      <c r="D116" s="209">
        <v>8.82</v>
      </c>
      <c r="E116" s="209">
        <v>6.3</v>
      </c>
    </row>
    <row r="117" spans="2:5" x14ac:dyDescent="0.25">
      <c r="B117" s="225" t="s">
        <v>121</v>
      </c>
      <c r="C117" s="226">
        <v>117</v>
      </c>
      <c r="D117" s="227">
        <v>4158.8500000000004</v>
      </c>
      <c r="E117" s="226">
        <v>35.549999999999997</v>
      </c>
    </row>
    <row r="118" spans="2:5" x14ac:dyDescent="0.25">
      <c r="B118" s="228" t="s">
        <v>122</v>
      </c>
      <c r="C118" s="209">
        <v>336</v>
      </c>
      <c r="D118" s="208">
        <v>9608.4</v>
      </c>
      <c r="E118" s="209">
        <v>28.6</v>
      </c>
    </row>
    <row r="119" spans="2:5" x14ac:dyDescent="0.25">
      <c r="B119" s="225" t="s">
        <v>123</v>
      </c>
      <c r="C119" s="226">
        <v>331</v>
      </c>
      <c r="D119" s="227">
        <v>1073</v>
      </c>
      <c r="E119" s="226">
        <v>3.24</v>
      </c>
    </row>
    <row r="120" spans="2:5" x14ac:dyDescent="0.25">
      <c r="B120" s="228" t="s">
        <v>178</v>
      </c>
      <c r="C120" s="208">
        <v>2500</v>
      </c>
      <c r="D120" s="208">
        <v>5500</v>
      </c>
      <c r="E120" s="209">
        <v>2.2000000000000002</v>
      </c>
    </row>
    <row r="121" spans="2:5" x14ac:dyDescent="0.25">
      <c r="B121" s="225" t="s">
        <v>179</v>
      </c>
      <c r="C121" s="226">
        <v>0.33</v>
      </c>
      <c r="D121" s="226">
        <v>3.48</v>
      </c>
      <c r="E121" s="226">
        <v>10.55</v>
      </c>
    </row>
    <row r="122" spans="2:5" x14ac:dyDescent="0.25">
      <c r="B122" s="228" t="s">
        <v>124</v>
      </c>
      <c r="C122" s="208">
        <v>2292.85</v>
      </c>
      <c r="D122" s="208">
        <v>363563.3</v>
      </c>
      <c r="E122" s="209">
        <v>158.56</v>
      </c>
    </row>
    <row r="123" spans="2:5" x14ac:dyDescent="0.25">
      <c r="B123" s="225" t="s">
        <v>125</v>
      </c>
      <c r="C123" s="226">
        <v>335.5</v>
      </c>
      <c r="D123" s="227">
        <v>6635.09</v>
      </c>
      <c r="E123" s="226">
        <v>19.78</v>
      </c>
    </row>
    <row r="124" spans="2:5" x14ac:dyDescent="0.25">
      <c r="B124" s="228" t="s">
        <v>180</v>
      </c>
      <c r="C124" s="209">
        <v>0.56999999999999995</v>
      </c>
      <c r="D124" s="209">
        <v>2.91</v>
      </c>
      <c r="E124" s="209">
        <v>5.1100000000000003</v>
      </c>
    </row>
    <row r="125" spans="2:5" x14ac:dyDescent="0.25">
      <c r="B125" s="225" t="s">
        <v>128</v>
      </c>
      <c r="C125" s="226">
        <v>29</v>
      </c>
      <c r="D125" s="226">
        <v>313.7</v>
      </c>
      <c r="E125" s="226">
        <v>10.82</v>
      </c>
    </row>
    <row r="126" spans="2:5" x14ac:dyDescent="0.25">
      <c r="B126" s="228" t="s">
        <v>182</v>
      </c>
      <c r="C126" s="209">
        <v>96.5</v>
      </c>
      <c r="D126" s="209">
        <v>978.6</v>
      </c>
      <c r="E126" s="209">
        <v>10.14</v>
      </c>
    </row>
    <row r="127" spans="2:5" x14ac:dyDescent="0.25">
      <c r="B127" s="229" t="s">
        <v>8</v>
      </c>
      <c r="C127" s="230">
        <v>57350.76</v>
      </c>
      <c r="D127" s="230">
        <v>869902.39</v>
      </c>
      <c r="E127" s="231"/>
    </row>
    <row r="128" spans="2:5" ht="15.75" thickBot="1" x14ac:dyDescent="0.3">
      <c r="B128" s="181">
        <v>43831</v>
      </c>
    </row>
    <row r="129" spans="2:2" x14ac:dyDescent="0.25">
      <c r="B129" s="157" t="s">
        <v>47</v>
      </c>
    </row>
  </sheetData>
  <mergeCells count="4">
    <mergeCell ref="B3:G3"/>
    <mergeCell ref="B4:G4"/>
    <mergeCell ref="B6:G6"/>
    <mergeCell ref="B7:C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76"/>
  <sheetViews>
    <sheetView workbookViewId="0">
      <selection activeCell="K6" sqref="K6"/>
    </sheetView>
  </sheetViews>
  <sheetFormatPr baseColWidth="10" defaultRowHeight="15" x14ac:dyDescent="0.25"/>
  <cols>
    <col min="1" max="1" width="4.28515625" style="12" customWidth="1"/>
    <col min="2" max="2" width="19.28515625" style="12" customWidth="1"/>
    <col min="3" max="3" width="11.85546875" style="12" bestFit="1" customWidth="1"/>
    <col min="4" max="9" width="11.7109375" style="12" customWidth="1"/>
    <col min="10" max="10" width="14.140625" style="12" customWidth="1"/>
    <col min="11" max="11" width="13.140625" style="12" customWidth="1"/>
    <col min="12" max="14" width="11.85546875" style="12" bestFit="1" customWidth="1"/>
    <col min="15" max="15" width="16.140625" style="12" customWidth="1"/>
    <col min="16" max="16384" width="11.42578125" style="12"/>
  </cols>
  <sheetData>
    <row r="1" spans="1:16" ht="15.75" thickBot="1" x14ac:dyDescent="0.3"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</row>
    <row r="2" spans="1:16" x14ac:dyDescent="0.25">
      <c r="B2" s="258" t="s">
        <v>131</v>
      </c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60"/>
    </row>
    <row r="3" spans="1:16" x14ac:dyDescent="0.25">
      <c r="B3" s="261" t="s">
        <v>132</v>
      </c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3"/>
    </row>
    <row r="4" spans="1:16" x14ac:dyDescent="0.25">
      <c r="B4" s="264" t="s">
        <v>24</v>
      </c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5"/>
      <c r="N4" s="265"/>
      <c r="O4" s="266"/>
    </row>
    <row r="5" spans="1:16" x14ac:dyDescent="0.25">
      <c r="B5" s="27"/>
      <c r="C5" s="17"/>
      <c r="D5" s="17"/>
      <c r="E5" s="17"/>
      <c r="F5" s="17"/>
      <c r="G5" s="17"/>
      <c r="H5" s="17"/>
      <c r="I5" s="17"/>
      <c r="J5" s="17"/>
      <c r="K5" s="17"/>
      <c r="L5" s="17"/>
      <c r="M5" s="40"/>
      <c r="N5" s="40"/>
      <c r="O5" s="105"/>
    </row>
    <row r="6" spans="1:16" x14ac:dyDescent="0.25">
      <c r="B6" s="267" t="s">
        <v>16</v>
      </c>
      <c r="C6" s="268"/>
      <c r="D6" s="41" t="s">
        <v>1</v>
      </c>
      <c r="E6" s="17"/>
      <c r="F6" s="17"/>
      <c r="G6" s="17"/>
      <c r="H6" s="17"/>
      <c r="I6" s="17"/>
      <c r="J6" s="17"/>
      <c r="K6" s="17"/>
      <c r="L6" s="17"/>
      <c r="M6" s="124">
        <v>43891</v>
      </c>
      <c r="N6" s="269"/>
      <c r="O6" s="270"/>
    </row>
    <row r="7" spans="1:16" ht="45" x14ac:dyDescent="0.25">
      <c r="B7" s="106" t="s">
        <v>25</v>
      </c>
      <c r="C7" s="97" t="s">
        <v>13</v>
      </c>
      <c r="D7" s="97" t="s">
        <v>14</v>
      </c>
      <c r="E7" s="97" t="s">
        <v>10</v>
      </c>
      <c r="F7" s="97" t="s">
        <v>15</v>
      </c>
      <c r="G7" s="97" t="s">
        <v>51</v>
      </c>
      <c r="H7" s="97" t="s">
        <v>4</v>
      </c>
      <c r="I7" s="98" t="s">
        <v>87</v>
      </c>
      <c r="J7" s="97" t="s">
        <v>52</v>
      </c>
      <c r="K7" s="97" t="s">
        <v>53</v>
      </c>
      <c r="L7" s="97" t="s">
        <v>54</v>
      </c>
      <c r="M7" s="97" t="s">
        <v>55</v>
      </c>
      <c r="N7" s="97" t="s">
        <v>5</v>
      </c>
      <c r="O7" s="107" t="s">
        <v>26</v>
      </c>
    </row>
    <row r="8" spans="1:16" ht="15.75" thickBot="1" x14ac:dyDescent="0.3">
      <c r="B8" s="108" t="s">
        <v>27</v>
      </c>
      <c r="C8" s="109">
        <v>717.8</v>
      </c>
      <c r="D8" s="109">
        <v>8935.7999999999993</v>
      </c>
      <c r="E8" s="121">
        <v>307385.76</v>
      </c>
      <c r="F8" s="121">
        <v>317039.35999999999</v>
      </c>
      <c r="G8" s="121">
        <v>92619.5</v>
      </c>
      <c r="H8" s="121">
        <v>17763</v>
      </c>
      <c r="I8" s="121">
        <f>I17+I44+I68</f>
        <v>197003.26</v>
      </c>
      <c r="J8" s="121">
        <v>10696150.09</v>
      </c>
      <c r="K8" s="121">
        <v>3188152.7700000005</v>
      </c>
      <c r="L8" s="109"/>
      <c r="M8" s="109"/>
      <c r="N8" s="109"/>
      <c r="O8" s="122">
        <v>2624868025.1700001</v>
      </c>
    </row>
    <row r="9" spans="1:16" x14ac:dyDescent="0.25">
      <c r="B9" s="110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</row>
    <row r="10" spans="1:16" x14ac:dyDescent="0.25">
      <c r="B10" s="15"/>
      <c r="C10" s="90"/>
      <c r="D10" s="90"/>
      <c r="E10" s="90"/>
      <c r="F10" s="90"/>
      <c r="G10" s="91"/>
      <c r="H10" s="92"/>
      <c r="I10" s="92"/>
      <c r="J10" s="90"/>
      <c r="K10" s="90"/>
      <c r="L10" s="90"/>
      <c r="M10" s="90"/>
      <c r="N10" s="90"/>
      <c r="O10" s="123">
        <v>43891</v>
      </c>
      <c r="P10" s="17"/>
    </row>
    <row r="11" spans="1:16" x14ac:dyDescent="0.25">
      <c r="B11" s="250" t="s">
        <v>86</v>
      </c>
      <c r="C11" s="251"/>
      <c r="D11" s="251"/>
      <c r="E11" s="251"/>
      <c r="F11" s="251"/>
      <c r="G11" s="251"/>
      <c r="H11" s="251"/>
      <c r="I11" s="251"/>
      <c r="J11" s="251"/>
      <c r="K11" s="251"/>
      <c r="L11" s="251"/>
      <c r="M11" s="251"/>
      <c r="N11" s="251"/>
      <c r="O11" s="252"/>
    </row>
    <row r="12" spans="1:16" ht="45" x14ac:dyDescent="0.25">
      <c r="B12" s="97" t="s">
        <v>3</v>
      </c>
      <c r="C12" s="97" t="s">
        <v>13</v>
      </c>
      <c r="D12" s="97" t="s">
        <v>14</v>
      </c>
      <c r="E12" s="97" t="s">
        <v>10</v>
      </c>
      <c r="F12" s="97" t="s">
        <v>15</v>
      </c>
      <c r="G12" s="97" t="s">
        <v>51</v>
      </c>
      <c r="H12" s="97" t="s">
        <v>4</v>
      </c>
      <c r="I12" s="98" t="s">
        <v>87</v>
      </c>
      <c r="J12" s="97" t="s">
        <v>52</v>
      </c>
      <c r="K12" s="97" t="s">
        <v>53</v>
      </c>
      <c r="L12" s="97" t="s">
        <v>54</v>
      </c>
      <c r="M12" s="97" t="s">
        <v>55</v>
      </c>
      <c r="N12" s="97" t="s">
        <v>5</v>
      </c>
      <c r="O12" s="97" t="s">
        <v>26</v>
      </c>
    </row>
    <row r="13" spans="1:16" ht="22.5" x14ac:dyDescent="0.25">
      <c r="A13" s="18"/>
      <c r="B13" s="99" t="s">
        <v>56</v>
      </c>
      <c r="C13" s="2">
        <v>0</v>
      </c>
      <c r="D13" s="2">
        <v>0</v>
      </c>
      <c r="E13" s="3">
        <v>15051.5</v>
      </c>
      <c r="F13" s="3">
        <v>15051.5</v>
      </c>
      <c r="G13" s="3">
        <v>12345.5</v>
      </c>
      <c r="H13" s="2">
        <v>0</v>
      </c>
      <c r="I13" s="3">
        <f>E13-G13-H13</f>
        <v>2706</v>
      </c>
      <c r="J13" s="3">
        <v>1869595.1</v>
      </c>
      <c r="K13" s="3">
        <v>647386.30000000005</v>
      </c>
      <c r="L13" s="2">
        <v>124.21</v>
      </c>
      <c r="M13" s="2">
        <v>52.44</v>
      </c>
      <c r="N13" s="2">
        <v>646.42999999999995</v>
      </c>
      <c r="O13" s="3">
        <v>418490529.31</v>
      </c>
    </row>
    <row r="14" spans="1:16" s="14" customFormat="1" ht="22.5" x14ac:dyDescent="0.25">
      <c r="A14" s="18"/>
      <c r="B14" s="100" t="s">
        <v>57</v>
      </c>
      <c r="C14" s="4">
        <v>0</v>
      </c>
      <c r="D14" s="5">
        <v>1274</v>
      </c>
      <c r="E14" s="5">
        <v>26184</v>
      </c>
      <c r="F14" s="5">
        <v>27458</v>
      </c>
      <c r="G14" s="5">
        <v>16559</v>
      </c>
      <c r="H14" s="4">
        <v>0</v>
      </c>
      <c r="I14" s="120">
        <f t="shared" ref="I14:I16" si="0">E14-G14-H14</f>
        <v>9625</v>
      </c>
      <c r="J14" s="5">
        <v>2204966.5</v>
      </c>
      <c r="K14" s="5">
        <v>727001.48</v>
      </c>
      <c r="L14" s="4">
        <v>84.21</v>
      </c>
      <c r="M14" s="4">
        <v>43.9</v>
      </c>
      <c r="N14" s="4">
        <v>868.92</v>
      </c>
      <c r="O14" s="5">
        <v>631709605.86000001</v>
      </c>
    </row>
    <row r="15" spans="1:16" ht="22.5" x14ac:dyDescent="0.25">
      <c r="A15" s="18"/>
      <c r="B15" s="99" t="s">
        <v>58</v>
      </c>
      <c r="C15" s="2">
        <v>14.3</v>
      </c>
      <c r="D15" s="2">
        <v>3.5</v>
      </c>
      <c r="E15" s="3">
        <v>16131.5</v>
      </c>
      <c r="F15" s="3">
        <v>16149.3</v>
      </c>
      <c r="G15" s="3">
        <v>16131.5</v>
      </c>
      <c r="H15" s="2">
        <v>0</v>
      </c>
      <c r="I15" s="3">
        <f t="shared" si="0"/>
        <v>0</v>
      </c>
      <c r="J15" s="3">
        <v>10959.61</v>
      </c>
      <c r="K15" s="3">
        <v>8863.9500000000007</v>
      </c>
      <c r="L15" s="2">
        <v>0.68</v>
      </c>
      <c r="M15" s="2">
        <v>0.55000000000000004</v>
      </c>
      <c r="N15" s="3">
        <v>6272.34</v>
      </c>
      <c r="O15" s="3">
        <v>55597734.840000004</v>
      </c>
    </row>
    <row r="16" spans="1:16" s="14" customFormat="1" ht="22.5" x14ac:dyDescent="0.25">
      <c r="A16" s="18"/>
      <c r="B16" s="100" t="s">
        <v>59</v>
      </c>
      <c r="C16" s="4">
        <v>0</v>
      </c>
      <c r="D16" s="5">
        <v>5801</v>
      </c>
      <c r="E16" s="5">
        <v>61205</v>
      </c>
      <c r="F16" s="5">
        <v>67006</v>
      </c>
      <c r="G16" s="5">
        <v>34059</v>
      </c>
      <c r="H16" s="5">
        <v>17763</v>
      </c>
      <c r="I16" s="120">
        <f t="shared" si="0"/>
        <v>9383</v>
      </c>
      <c r="J16" s="5">
        <v>3372362.5</v>
      </c>
      <c r="K16" s="5">
        <v>1468663.47</v>
      </c>
      <c r="L16" s="4">
        <v>55.1</v>
      </c>
      <c r="M16" s="4">
        <v>43.12</v>
      </c>
      <c r="N16" s="4">
        <v>900.12</v>
      </c>
      <c r="O16" s="5">
        <v>1321975537.6500001</v>
      </c>
    </row>
    <row r="17" spans="1:15" s="14" customFormat="1" x14ac:dyDescent="0.25">
      <c r="A17" s="18"/>
      <c r="B17" s="102" t="s">
        <v>8</v>
      </c>
      <c r="C17" s="101">
        <f>SUM(C13:C16)</f>
        <v>14.3</v>
      </c>
      <c r="D17" s="101">
        <f t="shared" ref="D17:O17" si="1">SUM(D13:D16)</f>
        <v>7078.5</v>
      </c>
      <c r="E17" s="101">
        <f t="shared" si="1"/>
        <v>118572</v>
      </c>
      <c r="F17" s="101">
        <f t="shared" si="1"/>
        <v>125664.8</v>
      </c>
      <c r="G17" s="101">
        <f t="shared" si="1"/>
        <v>79095</v>
      </c>
      <c r="H17" s="101">
        <f t="shared" si="1"/>
        <v>17763</v>
      </c>
      <c r="I17" s="101">
        <f>SUM(I13:I16)</f>
        <v>21714</v>
      </c>
      <c r="J17" s="101">
        <f t="shared" si="1"/>
        <v>7457883.71</v>
      </c>
      <c r="K17" s="101">
        <f t="shared" si="1"/>
        <v>2851915.2</v>
      </c>
      <c r="L17" s="101"/>
      <c r="M17" s="101"/>
      <c r="N17" s="101"/>
      <c r="O17" s="101">
        <f t="shared" si="1"/>
        <v>2427773407.6599998</v>
      </c>
    </row>
    <row r="18" spans="1:15" x14ac:dyDescent="0.25">
      <c r="B18" s="253"/>
      <c r="C18" s="253"/>
      <c r="D18" s="253"/>
      <c r="E18" s="253"/>
      <c r="F18" s="253"/>
      <c r="G18" s="253"/>
      <c r="H18" s="253"/>
      <c r="I18" s="253"/>
      <c r="J18" s="253"/>
      <c r="K18" s="253"/>
      <c r="L18" s="253"/>
      <c r="M18" s="253"/>
      <c r="N18" s="93"/>
      <c r="O18" s="94"/>
    </row>
    <row r="19" spans="1:15" x14ac:dyDescent="0.25">
      <c r="B19" s="19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</row>
    <row r="20" spans="1:15" x14ac:dyDescent="0.25">
      <c r="B20" s="254" t="s">
        <v>28</v>
      </c>
      <c r="C20" s="255"/>
      <c r="D20" s="255"/>
      <c r="E20" s="255"/>
      <c r="F20" s="255"/>
      <c r="G20" s="255"/>
      <c r="H20" s="255"/>
      <c r="I20" s="255"/>
      <c r="J20" s="255"/>
      <c r="K20" s="255"/>
      <c r="L20" s="255"/>
      <c r="M20" s="255"/>
      <c r="N20" s="255"/>
      <c r="O20" s="256"/>
    </row>
    <row r="21" spans="1:15" x14ac:dyDescent="0.25">
      <c r="B21" s="112" t="s">
        <v>1</v>
      </c>
      <c r="C21" s="113">
        <v>2020</v>
      </c>
      <c r="D21" s="92"/>
      <c r="E21" s="114"/>
      <c r="F21" s="114"/>
      <c r="G21" s="114"/>
      <c r="H21" s="114"/>
      <c r="I21" s="114"/>
      <c r="J21" s="114"/>
      <c r="K21" s="114"/>
      <c r="L21" s="114"/>
      <c r="M21" s="114"/>
      <c r="N21" s="42"/>
      <c r="O21" s="43">
        <v>43891</v>
      </c>
    </row>
    <row r="22" spans="1:15" ht="45" x14ac:dyDescent="0.25">
      <c r="B22" s="97" t="s">
        <v>3</v>
      </c>
      <c r="C22" s="97" t="s">
        <v>13</v>
      </c>
      <c r="D22" s="97" t="s">
        <v>14</v>
      </c>
      <c r="E22" s="97" t="s">
        <v>10</v>
      </c>
      <c r="F22" s="97" t="s">
        <v>15</v>
      </c>
      <c r="G22" s="97" t="s">
        <v>51</v>
      </c>
      <c r="H22" s="97" t="s">
        <v>4</v>
      </c>
      <c r="I22" s="98" t="s">
        <v>87</v>
      </c>
      <c r="J22" s="97" t="s">
        <v>52</v>
      </c>
      <c r="K22" s="97" t="s">
        <v>53</v>
      </c>
      <c r="L22" s="97" t="s">
        <v>54</v>
      </c>
      <c r="M22" s="97" t="s">
        <v>55</v>
      </c>
      <c r="N22" s="97" t="s">
        <v>5</v>
      </c>
      <c r="O22" s="97" t="s">
        <v>26</v>
      </c>
    </row>
    <row r="23" spans="1:15" x14ac:dyDescent="0.25">
      <c r="B23" s="99" t="s">
        <v>60</v>
      </c>
      <c r="C23" s="2">
        <v>0</v>
      </c>
      <c r="D23" s="2">
        <v>0</v>
      </c>
      <c r="E23" s="2">
        <v>0.5</v>
      </c>
      <c r="F23" s="2">
        <v>0.5</v>
      </c>
      <c r="G23" s="2">
        <v>0</v>
      </c>
      <c r="H23" s="2">
        <v>0</v>
      </c>
      <c r="I23" s="3">
        <f t="shared" ref="I23:I43" si="2">E23-G23-H23</f>
        <v>0.5</v>
      </c>
      <c r="J23" s="2">
        <v>1.2</v>
      </c>
      <c r="K23" s="2">
        <v>0</v>
      </c>
      <c r="L23" s="2">
        <v>2.4</v>
      </c>
      <c r="M23" s="2">
        <v>0</v>
      </c>
      <c r="N23" s="2">
        <v>0</v>
      </c>
      <c r="O23" s="2">
        <v>0</v>
      </c>
    </row>
    <row r="24" spans="1:15" x14ac:dyDescent="0.25">
      <c r="B24" s="100" t="s">
        <v>61</v>
      </c>
      <c r="C24" s="4">
        <v>2</v>
      </c>
      <c r="D24" s="4">
        <v>0</v>
      </c>
      <c r="E24" s="4">
        <v>9</v>
      </c>
      <c r="F24" s="4">
        <v>11</v>
      </c>
      <c r="G24" s="4">
        <v>0</v>
      </c>
      <c r="H24" s="4">
        <v>0</v>
      </c>
      <c r="I24" s="120">
        <f t="shared" si="2"/>
        <v>9</v>
      </c>
      <c r="J24" s="4">
        <v>99.84</v>
      </c>
      <c r="K24" s="4">
        <v>0</v>
      </c>
      <c r="L24" s="4">
        <v>11.09</v>
      </c>
      <c r="M24" s="4">
        <v>0</v>
      </c>
      <c r="N24" s="4">
        <v>0</v>
      </c>
      <c r="O24" s="4">
        <v>0</v>
      </c>
    </row>
    <row r="25" spans="1:15" x14ac:dyDescent="0.25">
      <c r="B25" s="99" t="s">
        <v>62</v>
      </c>
      <c r="C25" s="2">
        <v>0</v>
      </c>
      <c r="D25" s="2">
        <v>0</v>
      </c>
      <c r="E25" s="2">
        <v>472</v>
      </c>
      <c r="F25" s="2">
        <v>472</v>
      </c>
      <c r="G25" s="2">
        <v>110</v>
      </c>
      <c r="H25" s="2">
        <v>0</v>
      </c>
      <c r="I25" s="3">
        <f t="shared" si="2"/>
        <v>362</v>
      </c>
      <c r="J25" s="3">
        <v>10706.4</v>
      </c>
      <c r="K25" s="3">
        <v>2486.34</v>
      </c>
      <c r="L25" s="2">
        <v>22.68</v>
      </c>
      <c r="M25" s="2">
        <v>22.6</v>
      </c>
      <c r="N25" s="2">
        <v>443.98</v>
      </c>
      <c r="O25" s="3">
        <v>1103896.74</v>
      </c>
    </row>
    <row r="26" spans="1:15" x14ac:dyDescent="0.25">
      <c r="B26" s="100" t="s">
        <v>63</v>
      </c>
      <c r="C26" s="4">
        <v>0</v>
      </c>
      <c r="D26" s="4">
        <v>0</v>
      </c>
      <c r="E26" s="4">
        <v>17.5</v>
      </c>
      <c r="F26" s="4">
        <v>17.5</v>
      </c>
      <c r="G26" s="4">
        <v>0</v>
      </c>
      <c r="H26" s="4">
        <v>0</v>
      </c>
      <c r="I26" s="120">
        <f t="shared" si="2"/>
        <v>17.5</v>
      </c>
      <c r="J26" s="4">
        <v>66.739999999999995</v>
      </c>
      <c r="K26" s="4">
        <v>0</v>
      </c>
      <c r="L26" s="4">
        <v>3.81</v>
      </c>
      <c r="M26" s="4">
        <v>0</v>
      </c>
      <c r="N26" s="4">
        <v>0</v>
      </c>
      <c r="O26" s="4">
        <v>0</v>
      </c>
    </row>
    <row r="27" spans="1:15" x14ac:dyDescent="0.25">
      <c r="B27" s="99" t="s">
        <v>64</v>
      </c>
      <c r="C27" s="2">
        <v>0</v>
      </c>
      <c r="D27" s="2">
        <v>0</v>
      </c>
      <c r="E27" s="2">
        <v>60</v>
      </c>
      <c r="F27" s="2">
        <v>60</v>
      </c>
      <c r="G27" s="2">
        <v>0</v>
      </c>
      <c r="H27" s="2">
        <v>0</v>
      </c>
      <c r="I27" s="3">
        <f t="shared" si="2"/>
        <v>60</v>
      </c>
      <c r="J27" s="2">
        <v>261</v>
      </c>
      <c r="K27" s="2">
        <v>0</v>
      </c>
      <c r="L27" s="2">
        <v>4.3499999999999996</v>
      </c>
      <c r="M27" s="2">
        <v>0</v>
      </c>
      <c r="N27" s="2">
        <v>0</v>
      </c>
      <c r="O27" s="2">
        <v>0</v>
      </c>
    </row>
    <row r="28" spans="1:15" x14ac:dyDescent="0.25">
      <c r="B28" s="100" t="s">
        <v>65</v>
      </c>
      <c r="C28" s="4">
        <v>0</v>
      </c>
      <c r="D28" s="4">
        <v>0</v>
      </c>
      <c r="E28" s="4">
        <v>4</v>
      </c>
      <c r="F28" s="4">
        <v>4</v>
      </c>
      <c r="G28" s="4">
        <v>0</v>
      </c>
      <c r="H28" s="4">
        <v>0</v>
      </c>
      <c r="I28" s="120">
        <f t="shared" si="2"/>
        <v>4</v>
      </c>
      <c r="J28" s="4">
        <v>31.2</v>
      </c>
      <c r="K28" s="4">
        <v>0</v>
      </c>
      <c r="L28" s="4">
        <v>7.8</v>
      </c>
      <c r="M28" s="4">
        <v>0</v>
      </c>
      <c r="N28" s="4">
        <v>0</v>
      </c>
      <c r="O28" s="4">
        <v>0</v>
      </c>
    </row>
    <row r="29" spans="1:15" x14ac:dyDescent="0.25">
      <c r="B29" s="99" t="s">
        <v>66</v>
      </c>
      <c r="C29" s="2">
        <v>0</v>
      </c>
      <c r="D29" s="2">
        <v>0</v>
      </c>
      <c r="E29" s="2">
        <v>4</v>
      </c>
      <c r="F29" s="2">
        <v>4</v>
      </c>
      <c r="G29" s="2">
        <v>4</v>
      </c>
      <c r="H29" s="2">
        <v>0</v>
      </c>
      <c r="I29" s="3">
        <f t="shared" si="2"/>
        <v>0</v>
      </c>
      <c r="J29" s="2">
        <v>56</v>
      </c>
      <c r="K29" s="2">
        <v>13.76</v>
      </c>
      <c r="L29" s="2">
        <v>14</v>
      </c>
      <c r="M29" s="2">
        <v>3.44</v>
      </c>
      <c r="N29" s="3">
        <v>8098.15</v>
      </c>
      <c r="O29" s="3">
        <v>111430.54</v>
      </c>
    </row>
    <row r="30" spans="1:15" x14ac:dyDescent="0.25">
      <c r="B30" s="100" t="s">
        <v>67</v>
      </c>
      <c r="C30" s="4">
        <v>0</v>
      </c>
      <c r="D30" s="4">
        <v>0</v>
      </c>
      <c r="E30" s="4">
        <v>1.5</v>
      </c>
      <c r="F30" s="4">
        <v>1.5</v>
      </c>
      <c r="G30" s="4">
        <v>0</v>
      </c>
      <c r="H30" s="4">
        <v>0</v>
      </c>
      <c r="I30" s="120">
        <f t="shared" si="2"/>
        <v>1.5</v>
      </c>
      <c r="J30" s="4">
        <v>8.6999999999999993</v>
      </c>
      <c r="K30" s="4">
        <v>0</v>
      </c>
      <c r="L30" s="4">
        <v>5.8</v>
      </c>
      <c r="M30" s="4">
        <v>0</v>
      </c>
      <c r="N30" s="4">
        <v>0</v>
      </c>
      <c r="O30" s="4">
        <v>0</v>
      </c>
    </row>
    <row r="31" spans="1:15" x14ac:dyDescent="0.25">
      <c r="B31" s="99" t="s">
        <v>68</v>
      </c>
      <c r="C31" s="2">
        <v>5</v>
      </c>
      <c r="D31" s="2">
        <v>260</v>
      </c>
      <c r="E31" s="3">
        <v>1737</v>
      </c>
      <c r="F31" s="3">
        <v>2002</v>
      </c>
      <c r="G31" s="2">
        <v>164</v>
      </c>
      <c r="H31" s="2">
        <v>0</v>
      </c>
      <c r="I31" s="3">
        <f t="shared" si="2"/>
        <v>1573</v>
      </c>
      <c r="J31" s="3">
        <v>45601.599999999999</v>
      </c>
      <c r="K31" s="3">
        <v>2679.76</v>
      </c>
      <c r="L31" s="2">
        <v>26.25</v>
      </c>
      <c r="M31" s="2">
        <v>16.34</v>
      </c>
      <c r="N31" s="3">
        <v>7853.85</v>
      </c>
      <c r="O31" s="3">
        <v>21046433.079999998</v>
      </c>
    </row>
    <row r="32" spans="1:15" x14ac:dyDescent="0.25">
      <c r="B32" s="100" t="s">
        <v>69</v>
      </c>
      <c r="C32" s="4">
        <v>1</v>
      </c>
      <c r="D32" s="4">
        <v>0</v>
      </c>
      <c r="E32" s="4">
        <v>245</v>
      </c>
      <c r="F32" s="4">
        <v>246</v>
      </c>
      <c r="G32" s="4">
        <v>0</v>
      </c>
      <c r="H32" s="4">
        <v>0</v>
      </c>
      <c r="I32" s="120">
        <f t="shared" si="2"/>
        <v>245</v>
      </c>
      <c r="J32" s="4">
        <v>973</v>
      </c>
      <c r="K32" s="4">
        <v>0</v>
      </c>
      <c r="L32" s="4">
        <v>3.97</v>
      </c>
      <c r="M32" s="4">
        <v>0</v>
      </c>
      <c r="N32" s="4">
        <v>0</v>
      </c>
      <c r="O32" s="4">
        <v>0</v>
      </c>
    </row>
    <row r="33" spans="2:15" x14ac:dyDescent="0.25">
      <c r="B33" s="99" t="s">
        <v>70</v>
      </c>
      <c r="C33" s="2">
        <v>0</v>
      </c>
      <c r="D33" s="2">
        <v>0</v>
      </c>
      <c r="E33" s="2">
        <v>120</v>
      </c>
      <c r="F33" s="2">
        <v>120</v>
      </c>
      <c r="G33" s="2">
        <v>0</v>
      </c>
      <c r="H33" s="2">
        <v>0</v>
      </c>
      <c r="I33" s="3">
        <f t="shared" si="2"/>
        <v>120</v>
      </c>
      <c r="J33" s="3">
        <v>1662</v>
      </c>
      <c r="K33" s="2">
        <v>0</v>
      </c>
      <c r="L33" s="2">
        <v>13.85</v>
      </c>
      <c r="M33" s="2">
        <v>0</v>
      </c>
      <c r="N33" s="2">
        <v>0</v>
      </c>
      <c r="O33" s="2">
        <v>0</v>
      </c>
    </row>
    <row r="34" spans="2:15" x14ac:dyDescent="0.25">
      <c r="B34" s="100" t="s">
        <v>71</v>
      </c>
      <c r="C34" s="4">
        <v>0</v>
      </c>
      <c r="D34" s="4">
        <v>0</v>
      </c>
      <c r="E34" s="4">
        <v>5</v>
      </c>
      <c r="F34" s="4">
        <v>5</v>
      </c>
      <c r="G34" s="4">
        <v>0</v>
      </c>
      <c r="H34" s="4">
        <v>0</v>
      </c>
      <c r="I34" s="120">
        <f t="shared" si="2"/>
        <v>5</v>
      </c>
      <c r="J34" s="4">
        <v>42.5</v>
      </c>
      <c r="K34" s="4">
        <v>0</v>
      </c>
      <c r="L34" s="4">
        <v>8.5</v>
      </c>
      <c r="M34" s="4">
        <v>0</v>
      </c>
      <c r="N34" s="4">
        <v>0</v>
      </c>
      <c r="O34" s="4">
        <v>0</v>
      </c>
    </row>
    <row r="35" spans="2:15" x14ac:dyDescent="0.25">
      <c r="B35" s="99" t="s">
        <v>72</v>
      </c>
      <c r="C35" s="2">
        <v>0</v>
      </c>
      <c r="D35" s="2">
        <v>1</v>
      </c>
      <c r="E35" s="2">
        <v>4</v>
      </c>
      <c r="F35" s="2">
        <v>5</v>
      </c>
      <c r="G35" s="2">
        <v>0</v>
      </c>
      <c r="H35" s="2">
        <v>0</v>
      </c>
      <c r="I35" s="3">
        <f t="shared" si="2"/>
        <v>4</v>
      </c>
      <c r="J35" s="2">
        <v>27.2</v>
      </c>
      <c r="K35" s="2">
        <v>0</v>
      </c>
      <c r="L35" s="2">
        <v>6.8</v>
      </c>
      <c r="M35" s="2">
        <v>0</v>
      </c>
      <c r="N35" s="2">
        <v>0</v>
      </c>
      <c r="O35" s="2">
        <v>0</v>
      </c>
    </row>
    <row r="36" spans="2:15" x14ac:dyDescent="0.25">
      <c r="B36" s="100" t="s">
        <v>73</v>
      </c>
      <c r="C36" s="4">
        <v>25.5</v>
      </c>
      <c r="D36" s="4">
        <v>571</v>
      </c>
      <c r="E36" s="5">
        <v>7630</v>
      </c>
      <c r="F36" s="5">
        <v>8226.5</v>
      </c>
      <c r="G36" s="4">
        <v>368</v>
      </c>
      <c r="H36" s="4">
        <v>0</v>
      </c>
      <c r="I36" s="120">
        <f t="shared" si="2"/>
        <v>7262</v>
      </c>
      <c r="J36" s="5">
        <v>169698.61</v>
      </c>
      <c r="K36" s="5">
        <v>6721.56</v>
      </c>
      <c r="L36" s="4">
        <v>22.24</v>
      </c>
      <c r="M36" s="4">
        <v>18.27</v>
      </c>
      <c r="N36" s="5">
        <v>1648.49</v>
      </c>
      <c r="O36" s="5">
        <v>11080412.449999999</v>
      </c>
    </row>
    <row r="37" spans="2:15" x14ac:dyDescent="0.25">
      <c r="B37" s="99" t="s">
        <v>74</v>
      </c>
      <c r="C37" s="2">
        <v>0</v>
      </c>
      <c r="D37" s="2">
        <v>0</v>
      </c>
      <c r="E37" s="2">
        <v>65.5</v>
      </c>
      <c r="F37" s="2">
        <v>65.5</v>
      </c>
      <c r="G37" s="2">
        <v>65.5</v>
      </c>
      <c r="H37" s="2">
        <v>0</v>
      </c>
      <c r="I37" s="3">
        <f t="shared" si="2"/>
        <v>0</v>
      </c>
      <c r="J37" s="3">
        <v>1831.37</v>
      </c>
      <c r="K37" s="2">
        <v>341.25</v>
      </c>
      <c r="L37" s="2">
        <v>27.96</v>
      </c>
      <c r="M37" s="2">
        <v>5.21</v>
      </c>
      <c r="N37" s="3">
        <v>2359.21</v>
      </c>
      <c r="O37" s="3">
        <v>805079.48</v>
      </c>
    </row>
    <row r="38" spans="2:15" x14ac:dyDescent="0.25">
      <c r="B38" s="100" t="s">
        <v>75</v>
      </c>
      <c r="C38" s="4">
        <v>5</v>
      </c>
      <c r="D38" s="4">
        <v>138.80000000000001</v>
      </c>
      <c r="E38" s="4">
        <v>405.5</v>
      </c>
      <c r="F38" s="4">
        <v>549.29999999999995</v>
      </c>
      <c r="G38" s="4">
        <v>0</v>
      </c>
      <c r="H38" s="4">
        <v>0</v>
      </c>
      <c r="I38" s="120">
        <f t="shared" si="2"/>
        <v>405.5</v>
      </c>
      <c r="J38" s="4">
        <v>811.92</v>
      </c>
      <c r="K38" s="4">
        <v>0</v>
      </c>
      <c r="L38" s="4">
        <v>2</v>
      </c>
      <c r="M38" s="4">
        <v>0</v>
      </c>
      <c r="N38" s="4">
        <v>0</v>
      </c>
      <c r="O38" s="4">
        <v>0</v>
      </c>
    </row>
    <row r="39" spans="2:15" x14ac:dyDescent="0.25">
      <c r="B39" s="99" t="s">
        <v>76</v>
      </c>
      <c r="C39" s="2">
        <v>110</v>
      </c>
      <c r="D39" s="2">
        <v>0</v>
      </c>
      <c r="E39" s="2">
        <v>228.4</v>
      </c>
      <c r="F39" s="2">
        <v>338.4</v>
      </c>
      <c r="G39" s="2">
        <v>0</v>
      </c>
      <c r="H39" s="2">
        <v>0</v>
      </c>
      <c r="I39" s="3">
        <f t="shared" si="2"/>
        <v>228.4</v>
      </c>
      <c r="J39" s="3">
        <v>18286.349999999999</v>
      </c>
      <c r="K39" s="2">
        <v>0</v>
      </c>
      <c r="L39" s="2">
        <v>80.06</v>
      </c>
      <c r="M39" s="2">
        <v>0</v>
      </c>
      <c r="N39" s="2">
        <v>0</v>
      </c>
      <c r="O39" s="2">
        <v>0</v>
      </c>
    </row>
    <row r="40" spans="2:15" x14ac:dyDescent="0.25">
      <c r="B40" s="100" t="s">
        <v>77</v>
      </c>
      <c r="C40" s="4">
        <v>0</v>
      </c>
      <c r="D40" s="4">
        <v>0</v>
      </c>
      <c r="E40" s="5">
        <v>26683</v>
      </c>
      <c r="F40" s="5">
        <v>26683</v>
      </c>
      <c r="G40" s="4">
        <v>82</v>
      </c>
      <c r="H40" s="4">
        <v>0</v>
      </c>
      <c r="I40" s="120">
        <f t="shared" si="2"/>
        <v>26601</v>
      </c>
      <c r="J40" s="5">
        <v>617925.94999999995</v>
      </c>
      <c r="K40" s="5">
        <v>1573.14</v>
      </c>
      <c r="L40" s="4">
        <v>23.16</v>
      </c>
      <c r="M40" s="4">
        <v>19.18</v>
      </c>
      <c r="N40" s="4">
        <v>538.28</v>
      </c>
      <c r="O40" s="5">
        <v>846784.86</v>
      </c>
    </row>
    <row r="41" spans="2:15" x14ac:dyDescent="0.25">
      <c r="B41" s="99" t="s">
        <v>78</v>
      </c>
      <c r="C41" s="2">
        <v>0</v>
      </c>
      <c r="D41" s="2">
        <v>0</v>
      </c>
      <c r="E41" s="2">
        <v>180</v>
      </c>
      <c r="F41" s="2">
        <v>180</v>
      </c>
      <c r="G41" s="2">
        <v>0</v>
      </c>
      <c r="H41" s="2">
        <v>0</v>
      </c>
      <c r="I41" s="3">
        <f t="shared" si="2"/>
        <v>180</v>
      </c>
      <c r="J41" s="3">
        <v>9000</v>
      </c>
      <c r="K41" s="2">
        <v>0</v>
      </c>
      <c r="L41" s="2">
        <v>50</v>
      </c>
      <c r="M41" s="2">
        <v>0</v>
      </c>
      <c r="N41" s="2">
        <v>0</v>
      </c>
      <c r="O41" s="2">
        <v>0</v>
      </c>
    </row>
    <row r="42" spans="2:15" x14ac:dyDescent="0.25">
      <c r="B42" s="100" t="s">
        <v>79</v>
      </c>
      <c r="C42" s="4">
        <v>6</v>
      </c>
      <c r="D42" s="4">
        <v>0</v>
      </c>
      <c r="E42" s="4">
        <v>30</v>
      </c>
      <c r="F42" s="4">
        <v>36</v>
      </c>
      <c r="G42" s="4">
        <v>0</v>
      </c>
      <c r="H42" s="4">
        <v>0</v>
      </c>
      <c r="I42" s="120">
        <f t="shared" si="2"/>
        <v>30</v>
      </c>
      <c r="J42" s="4">
        <v>376.5</v>
      </c>
      <c r="K42" s="4">
        <v>0</v>
      </c>
      <c r="L42" s="4">
        <v>12.55</v>
      </c>
      <c r="M42" s="4">
        <v>0</v>
      </c>
      <c r="N42" s="4">
        <v>0</v>
      </c>
      <c r="O42" s="4">
        <v>0</v>
      </c>
    </row>
    <row r="43" spans="2:15" x14ac:dyDescent="0.25">
      <c r="B43" s="99" t="s">
        <v>80</v>
      </c>
      <c r="C43" s="2">
        <v>4</v>
      </c>
      <c r="D43" s="2">
        <v>17</v>
      </c>
      <c r="E43" s="2">
        <v>115</v>
      </c>
      <c r="F43" s="2">
        <v>136</v>
      </c>
      <c r="G43" s="2">
        <v>0</v>
      </c>
      <c r="H43" s="2">
        <v>0</v>
      </c>
      <c r="I43" s="3">
        <f t="shared" si="2"/>
        <v>115</v>
      </c>
      <c r="J43" s="2">
        <v>882.84</v>
      </c>
      <c r="K43" s="2">
        <v>0</v>
      </c>
      <c r="L43" s="2">
        <v>7.68</v>
      </c>
      <c r="M43" s="2">
        <v>0</v>
      </c>
      <c r="N43" s="2">
        <v>0</v>
      </c>
      <c r="O43" s="2">
        <v>0</v>
      </c>
    </row>
    <row r="44" spans="2:15" x14ac:dyDescent="0.25">
      <c r="B44" s="102" t="s">
        <v>8</v>
      </c>
      <c r="C44" s="103">
        <v>158.5</v>
      </c>
      <c r="D44" s="103">
        <v>987.8</v>
      </c>
      <c r="E44" s="104">
        <v>38016.9</v>
      </c>
      <c r="F44" s="104">
        <v>39163.199999999997</v>
      </c>
      <c r="G44" s="103">
        <v>793.5</v>
      </c>
      <c r="H44" s="103">
        <v>0</v>
      </c>
      <c r="I44" s="104">
        <f>SUM(I23:I43)</f>
        <v>37223.4</v>
      </c>
      <c r="J44" s="104">
        <v>878350.92</v>
      </c>
      <c r="K44" s="104">
        <v>13815.81</v>
      </c>
      <c r="L44" s="103"/>
      <c r="M44" s="103"/>
      <c r="N44" s="103"/>
      <c r="O44" s="104">
        <v>34994037.149999999</v>
      </c>
    </row>
    <row r="45" spans="2:15" x14ac:dyDescent="0.25">
      <c r="B45" s="8"/>
      <c r="C45" s="9"/>
      <c r="D45" s="9"/>
      <c r="E45" s="10"/>
      <c r="F45" s="10"/>
      <c r="G45" s="10"/>
      <c r="H45" s="9"/>
      <c r="I45" s="9"/>
      <c r="J45" s="10"/>
      <c r="K45" s="10"/>
      <c r="L45" s="9"/>
      <c r="M45" s="9"/>
      <c r="N45" s="9"/>
      <c r="O45" s="11"/>
    </row>
    <row r="46" spans="2:15" x14ac:dyDescent="0.25"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5"/>
    </row>
    <row r="47" spans="2:15" x14ac:dyDescent="0.25">
      <c r="B47" s="254" t="s">
        <v>29</v>
      </c>
      <c r="C47" s="255"/>
      <c r="D47" s="255"/>
      <c r="E47" s="255"/>
      <c r="F47" s="255"/>
      <c r="G47" s="255"/>
      <c r="H47" s="255"/>
      <c r="I47" s="255"/>
      <c r="J47" s="255"/>
      <c r="K47" s="255"/>
      <c r="L47" s="255"/>
      <c r="M47" s="255"/>
      <c r="N47" s="255"/>
      <c r="O47" s="115"/>
    </row>
    <row r="48" spans="2:15" x14ac:dyDescent="0.25">
      <c r="B48" s="112" t="s">
        <v>1</v>
      </c>
      <c r="C48" s="113">
        <v>2020</v>
      </c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43"/>
    </row>
    <row r="49" spans="1:15" ht="45" x14ac:dyDescent="0.25">
      <c r="B49" s="97" t="s">
        <v>3</v>
      </c>
      <c r="C49" s="97" t="s">
        <v>13</v>
      </c>
      <c r="D49" s="97" t="s">
        <v>14</v>
      </c>
      <c r="E49" s="97" t="s">
        <v>10</v>
      </c>
      <c r="F49" s="97" t="s">
        <v>15</v>
      </c>
      <c r="G49" s="97" t="s">
        <v>51</v>
      </c>
      <c r="H49" s="97" t="s">
        <v>4</v>
      </c>
      <c r="I49" s="98" t="s">
        <v>87</v>
      </c>
      <c r="J49" s="97" t="s">
        <v>52</v>
      </c>
      <c r="K49" s="97" t="s">
        <v>53</v>
      </c>
      <c r="L49" s="97" t="s">
        <v>54</v>
      </c>
      <c r="M49" s="97" t="s">
        <v>55</v>
      </c>
      <c r="N49" s="97" t="s">
        <v>5</v>
      </c>
      <c r="O49" s="97" t="s">
        <v>26</v>
      </c>
    </row>
    <row r="50" spans="1:15" x14ac:dyDescent="0.25">
      <c r="A50" s="21"/>
      <c r="B50" s="99" t="s">
        <v>61</v>
      </c>
      <c r="C50" s="2">
        <v>0</v>
      </c>
      <c r="D50" s="2">
        <v>34</v>
      </c>
      <c r="E50" s="2">
        <v>21</v>
      </c>
      <c r="F50" s="2">
        <v>55</v>
      </c>
      <c r="G50" s="2">
        <v>0</v>
      </c>
      <c r="H50" s="2">
        <v>0</v>
      </c>
      <c r="I50" s="3">
        <f t="shared" ref="I50:I67" si="3">E50-G50-H50</f>
        <v>21</v>
      </c>
      <c r="J50" s="2">
        <v>82.07</v>
      </c>
      <c r="K50" s="2">
        <v>0</v>
      </c>
      <c r="L50" s="2">
        <v>3.91</v>
      </c>
      <c r="M50" s="2">
        <v>0</v>
      </c>
      <c r="N50" s="2">
        <v>0</v>
      </c>
      <c r="O50" s="2">
        <v>0</v>
      </c>
    </row>
    <row r="51" spans="1:15" s="14" customFormat="1" x14ac:dyDescent="0.25">
      <c r="A51" s="23"/>
      <c r="B51" s="100" t="s">
        <v>62</v>
      </c>
      <c r="C51" s="4">
        <v>14.5</v>
      </c>
      <c r="D51" s="4">
        <v>3</v>
      </c>
      <c r="E51" s="5">
        <v>7064</v>
      </c>
      <c r="F51" s="5">
        <v>7081.5</v>
      </c>
      <c r="G51" s="5">
        <v>1671</v>
      </c>
      <c r="H51" s="4">
        <v>0</v>
      </c>
      <c r="I51" s="120">
        <f t="shared" si="3"/>
        <v>5393</v>
      </c>
      <c r="J51" s="5">
        <v>172209.71</v>
      </c>
      <c r="K51" s="5">
        <v>38566.050000000003</v>
      </c>
      <c r="L51" s="4">
        <v>24.38</v>
      </c>
      <c r="M51" s="4">
        <v>23.08</v>
      </c>
      <c r="N51" s="4">
        <v>518.52</v>
      </c>
      <c r="O51" s="5">
        <v>19997448.16</v>
      </c>
    </row>
    <row r="52" spans="1:15" x14ac:dyDescent="0.25">
      <c r="A52" s="21"/>
      <c r="B52" s="99" t="s">
        <v>63</v>
      </c>
      <c r="C52" s="2">
        <v>1</v>
      </c>
      <c r="D52" s="2">
        <v>0</v>
      </c>
      <c r="E52" s="2">
        <v>15.2</v>
      </c>
      <c r="F52" s="2">
        <v>16.2</v>
      </c>
      <c r="G52" s="2">
        <v>0</v>
      </c>
      <c r="H52" s="2">
        <v>0</v>
      </c>
      <c r="I52" s="3">
        <f t="shared" si="3"/>
        <v>15.2</v>
      </c>
      <c r="J52" s="2">
        <v>21.12</v>
      </c>
      <c r="K52" s="2">
        <v>0</v>
      </c>
      <c r="L52" s="2">
        <v>1.39</v>
      </c>
      <c r="M52" s="2">
        <v>0</v>
      </c>
      <c r="N52" s="2">
        <v>0</v>
      </c>
      <c r="O52" s="2">
        <v>0</v>
      </c>
    </row>
    <row r="53" spans="1:15" s="14" customFormat="1" x14ac:dyDescent="0.25">
      <c r="A53" s="24"/>
      <c r="B53" s="100" t="s">
        <v>68</v>
      </c>
      <c r="C53" s="4">
        <v>0</v>
      </c>
      <c r="D53" s="4">
        <v>0</v>
      </c>
      <c r="E53" s="4">
        <v>15</v>
      </c>
      <c r="F53" s="4">
        <v>15</v>
      </c>
      <c r="G53" s="4">
        <v>0</v>
      </c>
      <c r="H53" s="4">
        <v>0</v>
      </c>
      <c r="I53" s="120">
        <f t="shared" si="3"/>
        <v>15</v>
      </c>
      <c r="J53" s="4">
        <v>80.25</v>
      </c>
      <c r="K53" s="4">
        <v>0</v>
      </c>
      <c r="L53" s="4">
        <v>5.35</v>
      </c>
      <c r="M53" s="4">
        <v>0</v>
      </c>
      <c r="N53" s="4">
        <v>0</v>
      </c>
      <c r="O53" s="4">
        <v>0</v>
      </c>
    </row>
    <row r="54" spans="1:15" x14ac:dyDescent="0.25">
      <c r="A54" s="21"/>
      <c r="B54" s="99" t="s">
        <v>69</v>
      </c>
      <c r="C54" s="2">
        <v>0</v>
      </c>
      <c r="D54" s="2">
        <v>0.5</v>
      </c>
      <c r="E54" s="2">
        <v>492.5</v>
      </c>
      <c r="F54" s="2">
        <v>493</v>
      </c>
      <c r="G54" s="2">
        <v>0</v>
      </c>
      <c r="H54" s="2">
        <v>0</v>
      </c>
      <c r="I54" s="3">
        <f t="shared" si="3"/>
        <v>492.5</v>
      </c>
      <c r="J54" s="3">
        <v>1623.58</v>
      </c>
      <c r="K54" s="2">
        <v>0</v>
      </c>
      <c r="L54" s="2">
        <v>3.3</v>
      </c>
      <c r="M54" s="2">
        <v>0</v>
      </c>
      <c r="N54" s="2">
        <v>0</v>
      </c>
      <c r="O54" s="2">
        <v>0</v>
      </c>
    </row>
    <row r="55" spans="1:15" s="14" customFormat="1" x14ac:dyDescent="0.25">
      <c r="A55" s="24"/>
      <c r="B55" s="100" t="s">
        <v>81</v>
      </c>
      <c r="C55" s="4">
        <v>0</v>
      </c>
      <c r="D55" s="4">
        <v>0</v>
      </c>
      <c r="E55" s="4">
        <v>449</v>
      </c>
      <c r="F55" s="4">
        <v>449</v>
      </c>
      <c r="G55" s="4">
        <v>0</v>
      </c>
      <c r="H55" s="4">
        <v>0</v>
      </c>
      <c r="I55" s="120">
        <f t="shared" si="3"/>
        <v>449</v>
      </c>
      <c r="J55" s="5">
        <v>14411.55</v>
      </c>
      <c r="K55" s="4">
        <v>0</v>
      </c>
      <c r="L55" s="4">
        <v>32.1</v>
      </c>
      <c r="M55" s="4">
        <v>0</v>
      </c>
      <c r="N55" s="4">
        <v>0</v>
      </c>
      <c r="O55" s="4">
        <v>0</v>
      </c>
    </row>
    <row r="56" spans="1:15" ht="33.75" x14ac:dyDescent="0.25">
      <c r="A56" s="22"/>
      <c r="B56" s="99" t="s">
        <v>11</v>
      </c>
      <c r="C56" s="2">
        <v>0</v>
      </c>
      <c r="D56" s="2">
        <v>0</v>
      </c>
      <c r="E56" s="2">
        <v>42</v>
      </c>
      <c r="F56" s="2">
        <v>42</v>
      </c>
      <c r="G56" s="2">
        <v>0</v>
      </c>
      <c r="H56" s="2">
        <v>0</v>
      </c>
      <c r="I56" s="3">
        <f t="shared" si="3"/>
        <v>42</v>
      </c>
      <c r="J56" s="2">
        <v>902</v>
      </c>
      <c r="K56" s="2">
        <v>0</v>
      </c>
      <c r="L56" s="2">
        <v>21.48</v>
      </c>
      <c r="M56" s="2">
        <v>0</v>
      </c>
      <c r="N56" s="2">
        <v>0</v>
      </c>
      <c r="O56" s="2">
        <v>0</v>
      </c>
    </row>
    <row r="57" spans="1:15" s="14" customFormat="1" x14ac:dyDescent="0.25">
      <c r="A57" s="24"/>
      <c r="B57" s="100" t="s">
        <v>70</v>
      </c>
      <c r="C57" s="4">
        <v>0</v>
      </c>
      <c r="D57" s="4">
        <v>1.5</v>
      </c>
      <c r="E57" s="5">
        <v>2201.5</v>
      </c>
      <c r="F57" s="5">
        <v>2203</v>
      </c>
      <c r="G57" s="4">
        <v>53</v>
      </c>
      <c r="H57" s="4">
        <v>0</v>
      </c>
      <c r="I57" s="120">
        <f t="shared" si="3"/>
        <v>2148.5</v>
      </c>
      <c r="J57" s="5">
        <v>20290.189999999999</v>
      </c>
      <c r="K57" s="4">
        <v>451.66</v>
      </c>
      <c r="L57" s="4">
        <v>9.2200000000000006</v>
      </c>
      <c r="M57" s="4">
        <v>8.52</v>
      </c>
      <c r="N57" s="5">
        <v>1449.29</v>
      </c>
      <c r="O57" s="5">
        <v>654586.80000000005</v>
      </c>
    </row>
    <row r="58" spans="1:15" x14ac:dyDescent="0.25">
      <c r="A58" s="22"/>
      <c r="B58" s="99" t="s">
        <v>82</v>
      </c>
      <c r="C58" s="2">
        <v>0</v>
      </c>
      <c r="D58" s="2">
        <v>0</v>
      </c>
      <c r="E58" s="2">
        <v>55</v>
      </c>
      <c r="F58" s="2">
        <v>55</v>
      </c>
      <c r="G58" s="2">
        <v>0</v>
      </c>
      <c r="H58" s="2">
        <v>0</v>
      </c>
      <c r="I58" s="3">
        <f t="shared" si="3"/>
        <v>55</v>
      </c>
      <c r="J58" s="2">
        <v>404.25</v>
      </c>
      <c r="K58" s="2">
        <v>0</v>
      </c>
      <c r="L58" s="2">
        <v>7.35</v>
      </c>
      <c r="M58" s="2">
        <v>0</v>
      </c>
      <c r="N58" s="2">
        <v>0</v>
      </c>
      <c r="O58" s="2">
        <v>0</v>
      </c>
    </row>
    <row r="59" spans="1:15" s="14" customFormat="1" x14ac:dyDescent="0.25">
      <c r="A59" s="24"/>
      <c r="B59" s="100" t="s">
        <v>73</v>
      </c>
      <c r="C59" s="4">
        <v>2.5</v>
      </c>
      <c r="D59" s="4">
        <v>43</v>
      </c>
      <c r="E59" s="5">
        <v>24506</v>
      </c>
      <c r="F59" s="5">
        <v>24551.5</v>
      </c>
      <c r="G59" s="5">
        <v>10311</v>
      </c>
      <c r="H59" s="4">
        <v>0</v>
      </c>
      <c r="I59" s="120">
        <f t="shared" si="3"/>
        <v>14195</v>
      </c>
      <c r="J59" s="5">
        <v>206177.4</v>
      </c>
      <c r="K59" s="5">
        <v>84373.79</v>
      </c>
      <c r="L59" s="4">
        <v>8.41</v>
      </c>
      <c r="M59" s="4">
        <v>8.18</v>
      </c>
      <c r="N59" s="5">
        <v>1650.58</v>
      </c>
      <c r="O59" s="5">
        <v>139265392.78</v>
      </c>
    </row>
    <row r="60" spans="1:15" x14ac:dyDescent="0.25">
      <c r="A60" s="21"/>
      <c r="B60" s="99" t="s">
        <v>74</v>
      </c>
      <c r="C60" s="2">
        <v>0</v>
      </c>
      <c r="D60" s="2">
        <v>0</v>
      </c>
      <c r="E60" s="2">
        <v>209.5</v>
      </c>
      <c r="F60" s="2">
        <v>209.5</v>
      </c>
      <c r="G60" s="2">
        <v>209</v>
      </c>
      <c r="H60" s="2">
        <v>0</v>
      </c>
      <c r="I60" s="3">
        <f t="shared" si="3"/>
        <v>0.5</v>
      </c>
      <c r="J60" s="2">
        <v>775.32</v>
      </c>
      <c r="K60" s="2">
        <v>215.56</v>
      </c>
      <c r="L60" s="2">
        <v>3.7</v>
      </c>
      <c r="M60" s="2">
        <v>1.03</v>
      </c>
      <c r="N60" s="3">
        <v>1815.05</v>
      </c>
      <c r="O60" s="3">
        <v>391251.25</v>
      </c>
    </row>
    <row r="61" spans="1:15" s="14" customFormat="1" x14ac:dyDescent="0.25">
      <c r="A61" s="24"/>
      <c r="B61" s="100" t="s">
        <v>75</v>
      </c>
      <c r="C61" s="4">
        <v>1</v>
      </c>
      <c r="D61" s="4">
        <v>11</v>
      </c>
      <c r="E61" s="4">
        <v>16.75</v>
      </c>
      <c r="F61" s="4">
        <v>28.75</v>
      </c>
      <c r="G61" s="4">
        <v>0</v>
      </c>
      <c r="H61" s="4">
        <v>0</v>
      </c>
      <c r="I61" s="120">
        <f t="shared" si="3"/>
        <v>16.75</v>
      </c>
      <c r="J61" s="4">
        <v>25.18</v>
      </c>
      <c r="K61" s="4">
        <v>0</v>
      </c>
      <c r="L61" s="4">
        <v>1.5</v>
      </c>
      <c r="M61" s="4">
        <v>0</v>
      </c>
      <c r="N61" s="4">
        <v>0</v>
      </c>
      <c r="O61" s="4">
        <v>0</v>
      </c>
    </row>
    <row r="62" spans="1:15" x14ac:dyDescent="0.25">
      <c r="A62" s="21"/>
      <c r="B62" s="99" t="s">
        <v>12</v>
      </c>
      <c r="C62" s="2">
        <v>0</v>
      </c>
      <c r="D62" s="2">
        <v>0</v>
      </c>
      <c r="E62" s="2">
        <v>746</v>
      </c>
      <c r="F62" s="2">
        <v>746</v>
      </c>
      <c r="G62" s="2">
        <v>487</v>
      </c>
      <c r="H62" s="2">
        <v>0</v>
      </c>
      <c r="I62" s="3">
        <f t="shared" si="3"/>
        <v>259</v>
      </c>
      <c r="J62" s="3">
        <v>513006</v>
      </c>
      <c r="K62" s="3">
        <v>198814.7</v>
      </c>
      <c r="L62" s="2">
        <v>687.68</v>
      </c>
      <c r="M62" s="2">
        <v>408.24</v>
      </c>
      <c r="N62" s="2">
        <v>9.01</v>
      </c>
      <c r="O62" s="3">
        <v>1791901.37</v>
      </c>
    </row>
    <row r="63" spans="1:15" s="14" customFormat="1" x14ac:dyDescent="0.25">
      <c r="A63" s="24"/>
      <c r="B63" s="100" t="s">
        <v>77</v>
      </c>
      <c r="C63" s="4">
        <v>0</v>
      </c>
      <c r="D63" s="4">
        <v>0</v>
      </c>
      <c r="E63" s="5">
        <v>112216.91</v>
      </c>
      <c r="F63" s="5">
        <v>112216.91</v>
      </c>
      <c r="G63" s="4">
        <v>0</v>
      </c>
      <c r="H63" s="4">
        <v>0</v>
      </c>
      <c r="I63" s="120">
        <f t="shared" si="3"/>
        <v>112216.91</v>
      </c>
      <c r="J63" s="5">
        <v>1382870.19</v>
      </c>
      <c r="K63" s="4">
        <v>0</v>
      </c>
      <c r="L63" s="4">
        <v>12.32</v>
      </c>
      <c r="M63" s="4">
        <v>0</v>
      </c>
      <c r="N63" s="4">
        <v>0</v>
      </c>
      <c r="O63" s="4">
        <v>0</v>
      </c>
    </row>
    <row r="64" spans="1:15" ht="22.5" x14ac:dyDescent="0.25">
      <c r="A64" s="22"/>
      <c r="B64" s="99" t="s">
        <v>83</v>
      </c>
      <c r="C64" s="2">
        <v>500</v>
      </c>
      <c r="D64" s="2">
        <v>3.5</v>
      </c>
      <c r="E64" s="2">
        <v>629</v>
      </c>
      <c r="F64" s="3">
        <v>1132.5</v>
      </c>
      <c r="G64" s="2">
        <v>0</v>
      </c>
      <c r="H64" s="2">
        <v>0</v>
      </c>
      <c r="I64" s="3">
        <f t="shared" si="3"/>
        <v>629</v>
      </c>
      <c r="J64" s="3">
        <v>30165.8</v>
      </c>
      <c r="K64" s="2">
        <v>0</v>
      </c>
      <c r="L64" s="2">
        <v>47.96</v>
      </c>
      <c r="M64" s="2">
        <v>0</v>
      </c>
      <c r="N64" s="2">
        <v>0</v>
      </c>
      <c r="O64" s="2">
        <v>0</v>
      </c>
    </row>
    <row r="65" spans="1:15" s="14" customFormat="1" x14ac:dyDescent="0.25">
      <c r="A65" s="23"/>
      <c r="B65" s="100" t="s">
        <v>84</v>
      </c>
      <c r="C65" s="4">
        <v>0</v>
      </c>
      <c r="D65" s="4">
        <v>0</v>
      </c>
      <c r="E65" s="4">
        <v>8</v>
      </c>
      <c r="F65" s="4">
        <v>8</v>
      </c>
      <c r="G65" s="4">
        <v>0</v>
      </c>
      <c r="H65" s="4">
        <v>0</v>
      </c>
      <c r="I65" s="120">
        <f t="shared" si="3"/>
        <v>8</v>
      </c>
      <c r="J65" s="4">
        <v>56.64</v>
      </c>
      <c r="K65" s="4">
        <v>0</v>
      </c>
      <c r="L65" s="4">
        <v>7.08</v>
      </c>
      <c r="M65" s="4">
        <v>0</v>
      </c>
      <c r="N65" s="4">
        <v>0</v>
      </c>
      <c r="O65" s="4">
        <v>0</v>
      </c>
    </row>
    <row r="66" spans="1:15" x14ac:dyDescent="0.25">
      <c r="A66" s="21"/>
      <c r="B66" s="99" t="s">
        <v>79</v>
      </c>
      <c r="C66" s="2">
        <v>26</v>
      </c>
      <c r="D66" s="2">
        <v>773</v>
      </c>
      <c r="E66" s="3">
        <v>2092.5</v>
      </c>
      <c r="F66" s="3">
        <v>2891.5</v>
      </c>
      <c r="G66" s="2">
        <v>0</v>
      </c>
      <c r="H66" s="2">
        <v>0</v>
      </c>
      <c r="I66" s="3">
        <f t="shared" si="3"/>
        <v>2092.5</v>
      </c>
      <c r="J66" s="3">
        <v>16808.09</v>
      </c>
      <c r="K66" s="2">
        <v>0</v>
      </c>
      <c r="L66" s="2">
        <v>8.0299999999999994</v>
      </c>
      <c r="M66" s="2">
        <v>0</v>
      </c>
      <c r="N66" s="2">
        <v>0</v>
      </c>
      <c r="O66" s="2">
        <v>0</v>
      </c>
    </row>
    <row r="67" spans="1:15" s="14" customFormat="1" x14ac:dyDescent="0.25">
      <c r="A67" s="23"/>
      <c r="B67" s="100" t="s">
        <v>85</v>
      </c>
      <c r="C67" s="4">
        <v>0</v>
      </c>
      <c r="D67" s="4">
        <v>0</v>
      </c>
      <c r="E67" s="4">
        <v>17</v>
      </c>
      <c r="F67" s="4">
        <v>17</v>
      </c>
      <c r="G67" s="4">
        <v>0</v>
      </c>
      <c r="H67" s="4">
        <v>0</v>
      </c>
      <c r="I67" s="120">
        <f t="shared" si="3"/>
        <v>17</v>
      </c>
      <c r="J67" s="4">
        <v>6.12</v>
      </c>
      <c r="K67" s="4">
        <v>0</v>
      </c>
      <c r="L67" s="4">
        <v>0.36</v>
      </c>
      <c r="M67" s="4">
        <v>0</v>
      </c>
      <c r="N67" s="4">
        <v>0</v>
      </c>
      <c r="O67" s="4">
        <v>0</v>
      </c>
    </row>
    <row r="68" spans="1:15" x14ac:dyDescent="0.25">
      <c r="A68" s="21"/>
      <c r="B68" s="102" t="s">
        <v>8</v>
      </c>
      <c r="C68" s="103">
        <v>545</v>
      </c>
      <c r="D68" s="103">
        <v>869.5</v>
      </c>
      <c r="E68" s="104">
        <v>150796.85999999999</v>
      </c>
      <c r="F68" s="104">
        <v>152211.35999999999</v>
      </c>
      <c r="G68" s="104">
        <v>12731</v>
      </c>
      <c r="H68" s="103">
        <v>0</v>
      </c>
      <c r="I68" s="104">
        <f>SUM(I50:I67)</f>
        <v>138065.86000000002</v>
      </c>
      <c r="J68" s="104">
        <v>2359915.46</v>
      </c>
      <c r="K68" s="104">
        <v>322421.76000000001</v>
      </c>
      <c r="L68" s="103"/>
      <c r="M68" s="103"/>
      <c r="N68" s="103"/>
      <c r="O68" s="104">
        <v>162100580.36000001</v>
      </c>
    </row>
    <row r="69" spans="1:15" x14ac:dyDescent="0.25">
      <c r="B69" s="94"/>
      <c r="C69" s="94"/>
      <c r="D69" s="94"/>
      <c r="E69" s="95"/>
      <c r="F69" s="94"/>
      <c r="G69" s="94"/>
      <c r="H69" s="94"/>
      <c r="I69" s="94"/>
      <c r="J69" s="94"/>
      <c r="K69" s="94"/>
      <c r="L69" s="94"/>
      <c r="M69" s="94"/>
      <c r="N69" s="94"/>
      <c r="O69" s="94"/>
    </row>
    <row r="70" spans="1:15" x14ac:dyDescent="0.25">
      <c r="B70" s="87" t="s">
        <v>47</v>
      </c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</row>
    <row r="71" spans="1:15" x14ac:dyDescent="0.25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</row>
    <row r="72" spans="1:15" x14ac:dyDescent="0.25">
      <c r="B72" s="94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</row>
    <row r="73" spans="1:15" x14ac:dyDescent="0.25">
      <c r="B73" s="94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</row>
    <row r="74" spans="1:15" x14ac:dyDescent="0.25">
      <c r="B74" s="94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</row>
    <row r="75" spans="1:15" x14ac:dyDescent="0.25">
      <c r="B75" s="94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</row>
    <row r="76" spans="1:15" x14ac:dyDescent="0.25">
      <c r="B76" s="94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</row>
  </sheetData>
  <mergeCells count="10">
    <mergeCell ref="B11:O11"/>
    <mergeCell ref="B18:M18"/>
    <mergeCell ref="B20:O20"/>
    <mergeCell ref="B47:N47"/>
    <mergeCell ref="B1:N1"/>
    <mergeCell ref="B2:O2"/>
    <mergeCell ref="B3:O3"/>
    <mergeCell ref="B4:O4"/>
    <mergeCell ref="B6:C6"/>
    <mergeCell ref="N6:O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2"/>
  <sheetViews>
    <sheetView topLeftCell="A4" workbookViewId="0">
      <selection activeCell="O17" sqref="O17"/>
    </sheetView>
  </sheetViews>
  <sheetFormatPr baseColWidth="10" defaultRowHeight="15" x14ac:dyDescent="0.25"/>
  <cols>
    <col min="1" max="1" width="5.85546875" customWidth="1"/>
    <col min="2" max="2" width="15.140625" style="128" customWidth="1"/>
    <col min="3" max="7" width="11.7109375" style="128" bestFit="1" customWidth="1"/>
    <col min="8" max="8" width="11.7109375" style="128" customWidth="1"/>
    <col min="9" max="12" width="11.7109375" style="128" bestFit="1" customWidth="1"/>
    <col min="13" max="13" width="15.28515625" style="128" bestFit="1" customWidth="1"/>
  </cols>
  <sheetData>
    <row r="2" spans="1:13" ht="15.75" thickBot="1" x14ac:dyDescent="0.3"/>
    <row r="3" spans="1:13" x14ac:dyDescent="0.25">
      <c r="B3" s="274" t="s">
        <v>131</v>
      </c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6"/>
    </row>
    <row r="4" spans="1:13" x14ac:dyDescent="0.25">
      <c r="B4" s="277" t="s">
        <v>132</v>
      </c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9"/>
    </row>
    <row r="5" spans="1:13" x14ac:dyDescent="0.25">
      <c r="B5" s="280" t="s">
        <v>20</v>
      </c>
      <c r="C5" s="281"/>
      <c r="D5" s="281"/>
      <c r="E5" s="281"/>
      <c r="F5" s="281"/>
      <c r="G5" s="281"/>
      <c r="H5" s="281"/>
      <c r="I5" s="281"/>
      <c r="J5" s="281"/>
      <c r="K5" s="281"/>
      <c r="L5" s="281"/>
      <c r="M5" s="282"/>
    </row>
    <row r="6" spans="1:13" x14ac:dyDescent="0.25">
      <c r="B6" s="135"/>
      <c r="C6" s="136"/>
      <c r="D6" s="136"/>
      <c r="E6" s="136"/>
      <c r="F6" s="136"/>
      <c r="G6" s="136"/>
      <c r="H6" s="136"/>
      <c r="I6" s="136"/>
      <c r="J6" s="136"/>
      <c r="K6" s="136"/>
      <c r="L6" s="137"/>
      <c r="M6" s="138"/>
    </row>
    <row r="7" spans="1:13" x14ac:dyDescent="0.25">
      <c r="B7" s="283" t="s">
        <v>16</v>
      </c>
      <c r="C7" s="284"/>
      <c r="D7" s="139" t="s">
        <v>1</v>
      </c>
      <c r="E7" s="137"/>
      <c r="F7" s="140"/>
      <c r="G7" s="140"/>
      <c r="H7" s="140"/>
      <c r="I7" s="140"/>
      <c r="J7" s="140"/>
      <c r="K7" s="140"/>
      <c r="L7" s="136" t="s">
        <v>9</v>
      </c>
      <c r="M7" s="141">
        <v>43891</v>
      </c>
    </row>
    <row r="8" spans="1:13" ht="45" x14ac:dyDescent="0.25">
      <c r="B8" s="106" t="s">
        <v>90</v>
      </c>
      <c r="C8" s="98" t="s">
        <v>88</v>
      </c>
      <c r="D8" s="98" t="s">
        <v>89</v>
      </c>
      <c r="E8" s="98" t="s">
        <v>51</v>
      </c>
      <c r="F8" s="98" t="s">
        <v>4</v>
      </c>
      <c r="G8" s="98" t="s">
        <v>21</v>
      </c>
      <c r="H8" s="98" t="s">
        <v>52</v>
      </c>
      <c r="I8" s="98" t="s">
        <v>53</v>
      </c>
      <c r="J8" s="98" t="s">
        <v>54</v>
      </c>
      <c r="K8" s="98" t="s">
        <v>55</v>
      </c>
      <c r="L8" s="98" t="s">
        <v>5</v>
      </c>
      <c r="M8" s="142" t="s">
        <v>6</v>
      </c>
    </row>
    <row r="9" spans="1:13" ht="15.75" thickBot="1" x14ac:dyDescent="0.3">
      <c r="B9" s="143" t="s">
        <v>19</v>
      </c>
      <c r="C9" s="154">
        <v>69775.600000000006</v>
      </c>
      <c r="D9" s="154">
        <v>67435.61</v>
      </c>
      <c r="E9" s="154">
        <v>46646.509999999995</v>
      </c>
      <c r="F9" s="154">
        <v>3503</v>
      </c>
      <c r="G9" s="154">
        <f>G53+G70</f>
        <v>17286.099999999999</v>
      </c>
      <c r="H9" s="154">
        <v>722603.80999999994</v>
      </c>
      <c r="I9" s="154">
        <v>279048.68999999994</v>
      </c>
      <c r="J9" s="154"/>
      <c r="K9" s="154"/>
      <c r="L9" s="154"/>
      <c r="M9" s="155">
        <v>570105945.07999992</v>
      </c>
    </row>
    <row r="10" spans="1:13" x14ac:dyDescent="0.25">
      <c r="B10" s="15"/>
      <c r="C10" s="129"/>
      <c r="D10" s="129"/>
      <c r="E10" s="129"/>
      <c r="F10" s="130"/>
      <c r="G10" s="129"/>
      <c r="H10" s="129"/>
      <c r="I10" s="129"/>
      <c r="J10" s="129"/>
      <c r="K10" s="129"/>
      <c r="L10" s="129"/>
      <c r="M10" s="129"/>
    </row>
    <row r="11" spans="1:13" s="12" customFormat="1" x14ac:dyDescent="0.25">
      <c r="B11" s="15"/>
      <c r="C11" s="129"/>
      <c r="D11" s="129"/>
      <c r="E11" s="129"/>
      <c r="F11" s="130"/>
      <c r="G11" s="129"/>
      <c r="H11" s="129"/>
      <c r="I11" s="129"/>
      <c r="J11" s="129"/>
      <c r="K11" s="129"/>
      <c r="L11" s="129"/>
      <c r="M11" s="129"/>
    </row>
    <row r="12" spans="1:13" x14ac:dyDescent="0.25">
      <c r="B12" s="271" t="s">
        <v>22</v>
      </c>
      <c r="C12" s="272"/>
      <c r="D12" s="272"/>
      <c r="E12" s="272"/>
      <c r="F12" s="272"/>
      <c r="G12" s="272"/>
      <c r="H12" s="272"/>
      <c r="I12" s="272"/>
      <c r="J12" s="272"/>
      <c r="K12" s="272"/>
      <c r="L12" s="272"/>
      <c r="M12" s="273"/>
    </row>
    <row r="13" spans="1:13" x14ac:dyDescent="0.25">
      <c r="B13" s="150"/>
      <c r="C13" s="139" t="s">
        <v>1</v>
      </c>
      <c r="D13" s="151">
        <v>2020</v>
      </c>
      <c r="E13" s="137"/>
      <c r="F13" s="137"/>
      <c r="G13" s="137"/>
      <c r="H13" s="137"/>
      <c r="I13" s="137"/>
      <c r="J13" s="137"/>
      <c r="K13" s="137"/>
      <c r="L13" s="137"/>
      <c r="M13" s="152">
        <v>43891</v>
      </c>
    </row>
    <row r="14" spans="1:13" ht="45" x14ac:dyDescent="0.25">
      <c r="B14" s="97" t="s">
        <v>3</v>
      </c>
      <c r="C14" s="98" t="s">
        <v>88</v>
      </c>
      <c r="D14" s="98" t="s">
        <v>89</v>
      </c>
      <c r="E14" s="98" t="s">
        <v>51</v>
      </c>
      <c r="F14" s="98" t="s">
        <v>4</v>
      </c>
      <c r="G14" s="98" t="s">
        <v>21</v>
      </c>
      <c r="H14" s="98" t="s">
        <v>52</v>
      </c>
      <c r="I14" s="98" t="s">
        <v>53</v>
      </c>
      <c r="J14" s="98" t="s">
        <v>54</v>
      </c>
      <c r="K14" s="98" t="s">
        <v>55</v>
      </c>
      <c r="L14" s="98" t="s">
        <v>5</v>
      </c>
      <c r="M14" s="98" t="s">
        <v>6</v>
      </c>
    </row>
    <row r="15" spans="1:13" x14ac:dyDescent="0.25">
      <c r="A15" s="6"/>
      <c r="B15" s="46" t="s">
        <v>91</v>
      </c>
      <c r="C15" s="47">
        <v>35</v>
      </c>
      <c r="D15" s="47">
        <v>37</v>
      </c>
      <c r="E15" s="47">
        <v>24.5</v>
      </c>
      <c r="F15" s="47">
        <v>0</v>
      </c>
      <c r="G15" s="47">
        <f>D15-E15-F15</f>
        <v>12.5</v>
      </c>
      <c r="H15" s="47">
        <v>429.5</v>
      </c>
      <c r="I15" s="47">
        <v>279.19</v>
      </c>
      <c r="J15" s="47">
        <v>12.27</v>
      </c>
      <c r="K15" s="47">
        <v>11.4</v>
      </c>
      <c r="L15" s="48">
        <v>4957.46</v>
      </c>
      <c r="M15" s="48">
        <v>1384072.26</v>
      </c>
    </row>
    <row r="16" spans="1:13" s="1" customFormat="1" x14ac:dyDescent="0.25">
      <c r="A16" s="7"/>
      <c r="B16" s="49" t="s">
        <v>92</v>
      </c>
      <c r="C16" s="50">
        <v>77</v>
      </c>
      <c r="D16" s="50">
        <v>69</v>
      </c>
      <c r="E16" s="50">
        <v>0</v>
      </c>
      <c r="F16" s="50">
        <v>0</v>
      </c>
      <c r="G16" s="52">
        <f t="shared" ref="G16:G52" si="0">D16-E16-F16</f>
        <v>69</v>
      </c>
      <c r="H16" s="50">
        <v>646.79999999999995</v>
      </c>
      <c r="I16" s="50">
        <v>0</v>
      </c>
      <c r="J16" s="50">
        <v>8.4</v>
      </c>
      <c r="K16" s="50">
        <v>0</v>
      </c>
      <c r="L16" s="50">
        <v>0</v>
      </c>
      <c r="M16" s="50">
        <v>0</v>
      </c>
    </row>
    <row r="17" spans="1:13" x14ac:dyDescent="0.25">
      <c r="A17" s="6"/>
      <c r="B17" s="46" t="s">
        <v>93</v>
      </c>
      <c r="C17" s="47">
        <v>30</v>
      </c>
      <c r="D17" s="47">
        <v>30</v>
      </c>
      <c r="E17" s="47">
        <v>0</v>
      </c>
      <c r="F17" s="47">
        <v>0</v>
      </c>
      <c r="G17" s="47">
        <f t="shared" si="0"/>
        <v>30</v>
      </c>
      <c r="H17" s="47">
        <v>19.5</v>
      </c>
      <c r="I17" s="47">
        <v>0</v>
      </c>
      <c r="J17" s="47">
        <v>0.65</v>
      </c>
      <c r="K17" s="47">
        <v>0</v>
      </c>
      <c r="L17" s="47">
        <v>0</v>
      </c>
      <c r="M17" s="47">
        <v>0</v>
      </c>
    </row>
    <row r="18" spans="1:13" s="1" customFormat="1" x14ac:dyDescent="0.25">
      <c r="A18" s="7"/>
      <c r="B18" s="49" t="s">
        <v>94</v>
      </c>
      <c r="C18" s="50">
        <v>16</v>
      </c>
      <c r="D18" s="50">
        <v>17</v>
      </c>
      <c r="E18" s="50">
        <v>10</v>
      </c>
      <c r="F18" s="50">
        <v>0</v>
      </c>
      <c r="G18" s="52">
        <f t="shared" si="0"/>
        <v>7</v>
      </c>
      <c r="H18" s="50">
        <v>496</v>
      </c>
      <c r="I18" s="50">
        <v>304</v>
      </c>
      <c r="J18" s="50">
        <v>31</v>
      </c>
      <c r="K18" s="50">
        <v>30.4</v>
      </c>
      <c r="L18" s="51">
        <v>5796.76</v>
      </c>
      <c r="M18" s="51">
        <v>1762216</v>
      </c>
    </row>
    <row r="19" spans="1:13" ht="22.5" x14ac:dyDescent="0.25">
      <c r="A19" s="6"/>
      <c r="B19" s="46" t="s">
        <v>95</v>
      </c>
      <c r="C19" s="48">
        <v>2303</v>
      </c>
      <c r="D19" s="48">
        <v>2005</v>
      </c>
      <c r="E19" s="48">
        <v>1590.5</v>
      </c>
      <c r="F19" s="47">
        <v>13</v>
      </c>
      <c r="G19" s="47">
        <f t="shared" si="0"/>
        <v>401.5</v>
      </c>
      <c r="H19" s="48">
        <v>62623.4</v>
      </c>
      <c r="I19" s="48">
        <v>34013.85</v>
      </c>
      <c r="J19" s="47">
        <v>27.19</v>
      </c>
      <c r="K19" s="47">
        <v>21.39</v>
      </c>
      <c r="L19" s="47">
        <v>615.35</v>
      </c>
      <c r="M19" s="48">
        <v>20930472.989999998</v>
      </c>
    </row>
    <row r="20" spans="1:13" s="1" customFormat="1" x14ac:dyDescent="0.25">
      <c r="A20" s="7"/>
      <c r="B20" s="49" t="s">
        <v>96</v>
      </c>
      <c r="C20" s="50">
        <v>5</v>
      </c>
      <c r="D20" s="50">
        <v>5.5</v>
      </c>
      <c r="E20" s="50">
        <v>3</v>
      </c>
      <c r="F20" s="50">
        <v>0</v>
      </c>
      <c r="G20" s="52">
        <f t="shared" si="0"/>
        <v>2.5</v>
      </c>
      <c r="H20" s="50">
        <v>50</v>
      </c>
      <c r="I20" s="50">
        <v>30</v>
      </c>
      <c r="J20" s="50">
        <v>10</v>
      </c>
      <c r="K20" s="50">
        <v>10</v>
      </c>
      <c r="L20" s="51">
        <v>5879</v>
      </c>
      <c r="M20" s="51">
        <v>176370</v>
      </c>
    </row>
    <row r="21" spans="1:13" x14ac:dyDescent="0.25">
      <c r="A21" s="6"/>
      <c r="B21" s="46" t="s">
        <v>97</v>
      </c>
      <c r="C21" s="47">
        <v>69.5</v>
      </c>
      <c r="D21" s="47">
        <v>36.5</v>
      </c>
      <c r="E21" s="47">
        <v>23.5</v>
      </c>
      <c r="F21" s="47">
        <v>0</v>
      </c>
      <c r="G21" s="47">
        <f t="shared" si="0"/>
        <v>13</v>
      </c>
      <c r="H21" s="48">
        <v>2662</v>
      </c>
      <c r="I21" s="47">
        <v>694.9</v>
      </c>
      <c r="J21" s="47">
        <v>38.299999999999997</v>
      </c>
      <c r="K21" s="47">
        <v>29.57</v>
      </c>
      <c r="L21" s="48">
        <v>5899.57</v>
      </c>
      <c r="M21" s="48">
        <v>4099608.18</v>
      </c>
    </row>
    <row r="22" spans="1:13" s="1" customFormat="1" x14ac:dyDescent="0.25">
      <c r="A22" s="7"/>
      <c r="B22" s="49" t="s">
        <v>98</v>
      </c>
      <c r="C22" s="50">
        <v>55</v>
      </c>
      <c r="D22" s="50">
        <v>55</v>
      </c>
      <c r="E22" s="50">
        <v>0</v>
      </c>
      <c r="F22" s="50">
        <v>0</v>
      </c>
      <c r="G22" s="52">
        <f t="shared" si="0"/>
        <v>55</v>
      </c>
      <c r="H22" s="50">
        <v>207.9</v>
      </c>
      <c r="I22" s="50">
        <v>0</v>
      </c>
      <c r="J22" s="50">
        <v>3.78</v>
      </c>
      <c r="K22" s="50">
        <v>0</v>
      </c>
      <c r="L22" s="50">
        <v>0</v>
      </c>
      <c r="M22" s="50">
        <v>0</v>
      </c>
    </row>
    <row r="23" spans="1:13" x14ac:dyDescent="0.25">
      <c r="A23" s="6"/>
      <c r="B23" s="46" t="s">
        <v>99</v>
      </c>
      <c r="C23" s="47">
        <v>110.5</v>
      </c>
      <c r="D23" s="47">
        <v>89</v>
      </c>
      <c r="E23" s="47">
        <v>34.5</v>
      </c>
      <c r="F23" s="47">
        <v>0</v>
      </c>
      <c r="G23" s="47">
        <f t="shared" si="0"/>
        <v>54.5</v>
      </c>
      <c r="H23" s="48">
        <v>2565.5</v>
      </c>
      <c r="I23" s="47">
        <v>872.4</v>
      </c>
      <c r="J23" s="47">
        <v>23.22</v>
      </c>
      <c r="K23" s="47">
        <v>25.29</v>
      </c>
      <c r="L23" s="48">
        <v>4639.59</v>
      </c>
      <c r="M23" s="48">
        <v>4047574.02</v>
      </c>
    </row>
    <row r="24" spans="1:13" s="1" customFormat="1" ht="22.5" x14ac:dyDescent="0.25">
      <c r="A24" s="7"/>
      <c r="B24" s="49" t="s">
        <v>100</v>
      </c>
      <c r="C24" s="50">
        <v>150</v>
      </c>
      <c r="D24" s="131"/>
      <c r="E24" s="131"/>
      <c r="F24" s="131"/>
      <c r="G24" s="52">
        <f t="shared" si="0"/>
        <v>0</v>
      </c>
      <c r="H24" s="50">
        <v>172.5</v>
      </c>
      <c r="I24" s="131"/>
      <c r="J24" s="50">
        <v>1.1499999999999999</v>
      </c>
      <c r="K24" s="131"/>
      <c r="L24" s="131"/>
      <c r="M24" s="131"/>
    </row>
    <row r="25" spans="1:13" ht="22.5" x14ac:dyDescent="0.25">
      <c r="A25" s="6"/>
      <c r="B25" s="46" t="s">
        <v>101</v>
      </c>
      <c r="C25" s="47">
        <v>47</v>
      </c>
      <c r="D25" s="47">
        <v>42</v>
      </c>
      <c r="E25" s="47">
        <v>26</v>
      </c>
      <c r="F25" s="47">
        <v>8</v>
      </c>
      <c r="G25" s="47">
        <f t="shared" si="0"/>
        <v>8</v>
      </c>
      <c r="H25" s="48">
        <v>1043.25</v>
      </c>
      <c r="I25" s="47">
        <v>536</v>
      </c>
      <c r="J25" s="47">
        <v>22.2</v>
      </c>
      <c r="K25" s="47">
        <v>20.62</v>
      </c>
      <c r="L25" s="47">
        <v>725</v>
      </c>
      <c r="M25" s="48">
        <v>388600</v>
      </c>
    </row>
    <row r="26" spans="1:13" s="1" customFormat="1" x14ac:dyDescent="0.25">
      <c r="A26" s="7"/>
      <c r="B26" s="49" t="s">
        <v>102</v>
      </c>
      <c r="C26" s="50">
        <v>514</v>
      </c>
      <c r="D26" s="50">
        <v>406.5</v>
      </c>
      <c r="E26" s="50">
        <v>199</v>
      </c>
      <c r="F26" s="50">
        <v>0</v>
      </c>
      <c r="G26" s="52">
        <f t="shared" si="0"/>
        <v>207.5</v>
      </c>
      <c r="H26" s="51">
        <v>16210.5</v>
      </c>
      <c r="I26" s="51">
        <v>4575.6499999999996</v>
      </c>
      <c r="J26" s="50">
        <v>31.54</v>
      </c>
      <c r="K26" s="50">
        <v>22.99</v>
      </c>
      <c r="L26" s="51">
        <v>3654.01</v>
      </c>
      <c r="M26" s="51">
        <v>16719485.140000001</v>
      </c>
    </row>
    <row r="27" spans="1:13" x14ac:dyDescent="0.25">
      <c r="A27" s="6"/>
      <c r="B27" s="46" t="s">
        <v>103</v>
      </c>
      <c r="C27" s="47">
        <v>30</v>
      </c>
      <c r="D27" s="132"/>
      <c r="E27" s="132"/>
      <c r="F27" s="132"/>
      <c r="G27" s="47">
        <f t="shared" si="0"/>
        <v>0</v>
      </c>
      <c r="H27" s="47">
        <v>103.8</v>
      </c>
      <c r="I27" s="132"/>
      <c r="J27" s="47">
        <v>3.46</v>
      </c>
      <c r="K27" s="132"/>
      <c r="L27" s="132"/>
      <c r="M27" s="132"/>
    </row>
    <row r="28" spans="1:13" s="1" customFormat="1" x14ac:dyDescent="0.25">
      <c r="A28" s="7"/>
      <c r="B28" s="49" t="s">
        <v>104</v>
      </c>
      <c r="C28" s="51">
        <v>1107.5</v>
      </c>
      <c r="D28" s="51">
        <v>1017</v>
      </c>
      <c r="E28" s="50">
        <v>154</v>
      </c>
      <c r="F28" s="50">
        <v>0</v>
      </c>
      <c r="G28" s="52">
        <f t="shared" si="0"/>
        <v>863</v>
      </c>
      <c r="H28" s="51">
        <v>32383.4</v>
      </c>
      <c r="I28" s="51">
        <v>4218</v>
      </c>
      <c r="J28" s="50">
        <v>29.24</v>
      </c>
      <c r="K28" s="50">
        <v>27.39</v>
      </c>
      <c r="L28" s="51">
        <v>8464.67</v>
      </c>
      <c r="M28" s="51">
        <v>35703994.859999999</v>
      </c>
    </row>
    <row r="29" spans="1:13" x14ac:dyDescent="0.25">
      <c r="A29" s="6"/>
      <c r="B29" s="46" t="s">
        <v>105</v>
      </c>
      <c r="C29" s="47">
        <v>151</v>
      </c>
      <c r="D29" s="47">
        <v>129.5</v>
      </c>
      <c r="E29" s="47">
        <v>89.5</v>
      </c>
      <c r="F29" s="47">
        <v>0</v>
      </c>
      <c r="G29" s="47">
        <f t="shared" si="0"/>
        <v>40</v>
      </c>
      <c r="H29" s="48">
        <v>1299.25</v>
      </c>
      <c r="I29" s="47">
        <v>755.57</v>
      </c>
      <c r="J29" s="47">
        <v>8.6</v>
      </c>
      <c r="K29" s="47">
        <v>8.44</v>
      </c>
      <c r="L29" s="48">
        <v>6367.45</v>
      </c>
      <c r="M29" s="48">
        <v>4811054.04</v>
      </c>
    </row>
    <row r="30" spans="1:13" s="1" customFormat="1" x14ac:dyDescent="0.25">
      <c r="A30" s="7"/>
      <c r="B30" s="49" t="s">
        <v>106</v>
      </c>
      <c r="C30" s="50">
        <v>86</v>
      </c>
      <c r="D30" s="50">
        <v>84</v>
      </c>
      <c r="E30" s="50">
        <v>56.5</v>
      </c>
      <c r="F30" s="50">
        <v>0</v>
      </c>
      <c r="G30" s="52">
        <f t="shared" si="0"/>
        <v>27.5</v>
      </c>
      <c r="H30" s="51">
        <v>3017.8</v>
      </c>
      <c r="I30" s="51">
        <v>1992.1</v>
      </c>
      <c r="J30" s="50">
        <v>35.090000000000003</v>
      </c>
      <c r="K30" s="50">
        <v>35.26</v>
      </c>
      <c r="L30" s="51">
        <v>4383.3</v>
      </c>
      <c r="M30" s="51">
        <v>8731971.4399999995</v>
      </c>
    </row>
    <row r="31" spans="1:13" x14ac:dyDescent="0.25">
      <c r="A31" s="6"/>
      <c r="B31" s="46" t="s">
        <v>107</v>
      </c>
      <c r="C31" s="47">
        <v>58</v>
      </c>
      <c r="D31" s="47">
        <v>56.1</v>
      </c>
      <c r="E31" s="47">
        <v>40</v>
      </c>
      <c r="F31" s="47">
        <v>0</v>
      </c>
      <c r="G31" s="47">
        <f t="shared" si="0"/>
        <v>16.100000000000001</v>
      </c>
      <c r="H31" s="48">
        <v>1967.3</v>
      </c>
      <c r="I31" s="48">
        <v>1343.3</v>
      </c>
      <c r="J31" s="47">
        <v>33.92</v>
      </c>
      <c r="K31" s="47">
        <v>33.58</v>
      </c>
      <c r="L31" s="48">
        <v>5709.78</v>
      </c>
      <c r="M31" s="48">
        <v>7669943.4900000002</v>
      </c>
    </row>
    <row r="32" spans="1:13" s="1" customFormat="1" x14ac:dyDescent="0.25">
      <c r="A32" s="7"/>
      <c r="B32" s="49" t="s">
        <v>108</v>
      </c>
      <c r="C32" s="50">
        <v>150</v>
      </c>
      <c r="D32" s="50">
        <v>110</v>
      </c>
      <c r="E32" s="50">
        <v>0</v>
      </c>
      <c r="F32" s="50">
        <v>0</v>
      </c>
      <c r="G32" s="52">
        <f t="shared" si="0"/>
        <v>110</v>
      </c>
      <c r="H32" s="51">
        <v>7500</v>
      </c>
      <c r="I32" s="50">
        <v>0</v>
      </c>
      <c r="J32" s="50">
        <v>50</v>
      </c>
      <c r="K32" s="50">
        <v>0</v>
      </c>
      <c r="L32" s="50">
        <v>0</v>
      </c>
      <c r="M32" s="50">
        <v>0</v>
      </c>
    </row>
    <row r="33" spans="1:13" x14ac:dyDescent="0.25">
      <c r="A33" s="6"/>
      <c r="B33" s="46" t="s">
        <v>109</v>
      </c>
      <c r="C33" s="48">
        <v>3876</v>
      </c>
      <c r="D33" s="48">
        <v>4571</v>
      </c>
      <c r="E33" s="48">
        <v>1349</v>
      </c>
      <c r="F33" s="47">
        <v>0</v>
      </c>
      <c r="G33" s="47">
        <f t="shared" si="0"/>
        <v>3222</v>
      </c>
      <c r="H33" s="48">
        <v>55686.3</v>
      </c>
      <c r="I33" s="48">
        <v>14817</v>
      </c>
      <c r="J33" s="47">
        <v>14.37</v>
      </c>
      <c r="K33" s="47">
        <v>10.98</v>
      </c>
      <c r="L33" s="48">
        <v>2807.61</v>
      </c>
      <c r="M33" s="48">
        <v>41600318.869999997</v>
      </c>
    </row>
    <row r="34" spans="1:13" s="1" customFormat="1" x14ac:dyDescent="0.25">
      <c r="A34" s="7"/>
      <c r="B34" s="49" t="s">
        <v>110</v>
      </c>
      <c r="C34" s="50">
        <v>11</v>
      </c>
      <c r="D34" s="50">
        <v>15</v>
      </c>
      <c r="E34" s="50">
        <v>11</v>
      </c>
      <c r="F34" s="50">
        <v>0</v>
      </c>
      <c r="G34" s="52">
        <f t="shared" si="0"/>
        <v>4</v>
      </c>
      <c r="H34" s="50">
        <v>94</v>
      </c>
      <c r="I34" s="50">
        <v>95</v>
      </c>
      <c r="J34" s="50">
        <v>8.5500000000000007</v>
      </c>
      <c r="K34" s="50">
        <v>8.64</v>
      </c>
      <c r="L34" s="51">
        <v>4982.2700000000004</v>
      </c>
      <c r="M34" s="51">
        <v>473315.27</v>
      </c>
    </row>
    <row r="35" spans="1:13" x14ac:dyDescent="0.25">
      <c r="A35" s="6"/>
      <c r="B35" s="46" t="s">
        <v>111</v>
      </c>
      <c r="C35" s="47">
        <v>22</v>
      </c>
      <c r="D35" s="47">
        <v>22</v>
      </c>
      <c r="E35" s="47">
        <v>0</v>
      </c>
      <c r="F35" s="47">
        <v>0</v>
      </c>
      <c r="G35" s="47">
        <f t="shared" si="0"/>
        <v>22</v>
      </c>
      <c r="H35" s="47">
        <v>28.9</v>
      </c>
      <c r="I35" s="47">
        <v>0</v>
      </c>
      <c r="J35" s="47">
        <v>1.31</v>
      </c>
      <c r="K35" s="47">
        <v>0</v>
      </c>
      <c r="L35" s="47">
        <v>0</v>
      </c>
      <c r="M35" s="47">
        <v>0</v>
      </c>
    </row>
    <row r="36" spans="1:13" s="1" customFormat="1" ht="22.5" x14ac:dyDescent="0.25">
      <c r="A36" s="7"/>
      <c r="B36" s="49" t="s">
        <v>112</v>
      </c>
      <c r="C36" s="50">
        <v>215</v>
      </c>
      <c r="D36" s="50">
        <v>274</v>
      </c>
      <c r="E36" s="50">
        <v>91</v>
      </c>
      <c r="F36" s="50">
        <v>18</v>
      </c>
      <c r="G36" s="52">
        <f t="shared" si="0"/>
        <v>165</v>
      </c>
      <c r="H36" s="51">
        <v>2206.35</v>
      </c>
      <c r="I36" s="50">
        <v>997.7</v>
      </c>
      <c r="J36" s="50">
        <v>10.26</v>
      </c>
      <c r="K36" s="50">
        <v>10.96</v>
      </c>
      <c r="L36" s="51">
        <v>1080.78</v>
      </c>
      <c r="M36" s="51">
        <v>1078293</v>
      </c>
    </row>
    <row r="37" spans="1:13" x14ac:dyDescent="0.25">
      <c r="A37" s="6"/>
      <c r="B37" s="46" t="s">
        <v>113</v>
      </c>
      <c r="C37" s="47">
        <v>195</v>
      </c>
      <c r="D37" s="47">
        <v>174.5</v>
      </c>
      <c r="E37" s="47">
        <v>103.5</v>
      </c>
      <c r="F37" s="47">
        <v>0</v>
      </c>
      <c r="G37" s="47">
        <f t="shared" si="0"/>
        <v>71</v>
      </c>
      <c r="H37" s="48">
        <v>6363</v>
      </c>
      <c r="I37" s="48">
        <v>3379.25</v>
      </c>
      <c r="J37" s="47">
        <v>32.630000000000003</v>
      </c>
      <c r="K37" s="47">
        <v>32.65</v>
      </c>
      <c r="L37" s="48">
        <v>4618.67</v>
      </c>
      <c r="M37" s="48">
        <v>15607644.23</v>
      </c>
    </row>
    <row r="38" spans="1:13" s="1" customFormat="1" ht="22.5" x14ac:dyDescent="0.25">
      <c r="A38" s="7"/>
      <c r="B38" s="49" t="s">
        <v>114</v>
      </c>
      <c r="C38" s="51">
        <v>3378</v>
      </c>
      <c r="D38" s="51">
        <v>1555</v>
      </c>
      <c r="E38" s="51">
        <v>1555</v>
      </c>
      <c r="F38" s="50">
        <v>0</v>
      </c>
      <c r="G38" s="52">
        <f t="shared" si="0"/>
        <v>0</v>
      </c>
      <c r="H38" s="51">
        <v>187464</v>
      </c>
      <c r="I38" s="51">
        <v>55682.5</v>
      </c>
      <c r="J38" s="50">
        <v>55.5</v>
      </c>
      <c r="K38" s="50">
        <v>35.81</v>
      </c>
      <c r="L38" s="50">
        <v>602.07000000000005</v>
      </c>
      <c r="M38" s="51">
        <v>33525009.079999998</v>
      </c>
    </row>
    <row r="39" spans="1:13" x14ac:dyDescent="0.25">
      <c r="A39" s="6"/>
      <c r="B39" s="46" t="s">
        <v>115</v>
      </c>
      <c r="C39" s="48">
        <v>3044</v>
      </c>
      <c r="D39" s="48">
        <v>2099</v>
      </c>
      <c r="E39" s="48">
        <v>1327</v>
      </c>
      <c r="F39" s="47">
        <v>0</v>
      </c>
      <c r="G39" s="47">
        <f t="shared" si="0"/>
        <v>772</v>
      </c>
      <c r="H39" s="48">
        <v>10785.7</v>
      </c>
      <c r="I39" s="48">
        <v>3981</v>
      </c>
      <c r="J39" s="47">
        <v>3.54</v>
      </c>
      <c r="K39" s="47">
        <v>3</v>
      </c>
      <c r="L39" s="48">
        <v>3865.79</v>
      </c>
      <c r="M39" s="48">
        <v>15389701.92</v>
      </c>
    </row>
    <row r="40" spans="1:13" s="1" customFormat="1" x14ac:dyDescent="0.25">
      <c r="A40" s="7"/>
      <c r="B40" s="49" t="s">
        <v>116</v>
      </c>
      <c r="C40" s="50">
        <v>5.5</v>
      </c>
      <c r="D40" s="50">
        <v>5.5</v>
      </c>
      <c r="E40" s="50">
        <v>3</v>
      </c>
      <c r="F40" s="50">
        <v>0</v>
      </c>
      <c r="G40" s="52">
        <f t="shared" si="0"/>
        <v>2.5</v>
      </c>
      <c r="H40" s="50">
        <v>30</v>
      </c>
      <c r="I40" s="50">
        <v>16.8</v>
      </c>
      <c r="J40" s="50">
        <v>5.45</v>
      </c>
      <c r="K40" s="50">
        <v>5.6</v>
      </c>
      <c r="L40" s="51">
        <v>8243.7099999999991</v>
      </c>
      <c r="M40" s="51">
        <v>138494.39999999999</v>
      </c>
    </row>
    <row r="41" spans="1:13" x14ac:dyDescent="0.25">
      <c r="A41" s="6"/>
      <c r="B41" s="46" t="s">
        <v>117</v>
      </c>
      <c r="C41" s="47">
        <v>63</v>
      </c>
      <c r="D41" s="47">
        <v>50</v>
      </c>
      <c r="E41" s="47">
        <v>0</v>
      </c>
      <c r="F41" s="47">
        <v>0</v>
      </c>
      <c r="G41" s="47">
        <f t="shared" si="0"/>
        <v>50</v>
      </c>
      <c r="H41" s="48">
        <v>2028.35</v>
      </c>
      <c r="I41" s="47">
        <v>0</v>
      </c>
      <c r="J41" s="47">
        <v>32.200000000000003</v>
      </c>
      <c r="K41" s="47">
        <v>0</v>
      </c>
      <c r="L41" s="47">
        <v>0</v>
      </c>
      <c r="M41" s="47">
        <v>0</v>
      </c>
    </row>
    <row r="42" spans="1:13" s="1" customFormat="1" x14ac:dyDescent="0.25">
      <c r="A42" s="7"/>
      <c r="B42" s="49" t="s">
        <v>118</v>
      </c>
      <c r="C42" s="50">
        <v>26.5</v>
      </c>
      <c r="D42" s="50">
        <v>17</v>
      </c>
      <c r="E42" s="50">
        <v>6</v>
      </c>
      <c r="F42" s="50">
        <v>0</v>
      </c>
      <c r="G42" s="52">
        <f t="shared" si="0"/>
        <v>11</v>
      </c>
      <c r="H42" s="51">
        <v>1584.5</v>
      </c>
      <c r="I42" s="50">
        <v>471</v>
      </c>
      <c r="J42" s="50">
        <v>59.79</v>
      </c>
      <c r="K42" s="50">
        <v>78.5</v>
      </c>
      <c r="L42" s="51">
        <v>6365.86</v>
      </c>
      <c r="M42" s="51">
        <v>2998320.06</v>
      </c>
    </row>
    <row r="43" spans="1:13" x14ac:dyDescent="0.25">
      <c r="A43" s="6"/>
      <c r="B43" s="46" t="s">
        <v>119</v>
      </c>
      <c r="C43" s="47">
        <v>4.5</v>
      </c>
      <c r="D43" s="47">
        <v>2</v>
      </c>
      <c r="E43" s="47">
        <v>1</v>
      </c>
      <c r="F43" s="47">
        <v>0</v>
      </c>
      <c r="G43" s="47">
        <f t="shared" si="0"/>
        <v>1</v>
      </c>
      <c r="H43" s="47">
        <v>36</v>
      </c>
      <c r="I43" s="47">
        <v>8</v>
      </c>
      <c r="J43" s="47">
        <v>8</v>
      </c>
      <c r="K43" s="47">
        <v>8</v>
      </c>
      <c r="L43" s="48">
        <v>4456</v>
      </c>
      <c r="M43" s="48">
        <v>35648</v>
      </c>
    </row>
    <row r="44" spans="1:13" s="1" customFormat="1" x14ac:dyDescent="0.25">
      <c r="A44" s="7"/>
      <c r="B44" s="49" t="s">
        <v>120</v>
      </c>
      <c r="C44" s="50">
        <v>13</v>
      </c>
      <c r="D44" s="50">
        <v>18</v>
      </c>
      <c r="E44" s="50">
        <v>12.5</v>
      </c>
      <c r="F44" s="50">
        <v>0</v>
      </c>
      <c r="G44" s="52">
        <f t="shared" si="0"/>
        <v>5.5</v>
      </c>
      <c r="H44" s="50">
        <v>119</v>
      </c>
      <c r="I44" s="50">
        <v>96.13</v>
      </c>
      <c r="J44" s="50">
        <v>9.15</v>
      </c>
      <c r="K44" s="50">
        <v>7.69</v>
      </c>
      <c r="L44" s="51">
        <v>6878.7</v>
      </c>
      <c r="M44" s="51">
        <v>661249.57999999996</v>
      </c>
    </row>
    <row r="45" spans="1:13" x14ac:dyDescent="0.25">
      <c r="A45" s="6"/>
      <c r="B45" s="46" t="s">
        <v>121</v>
      </c>
      <c r="C45" s="47">
        <v>245</v>
      </c>
      <c r="D45" s="47">
        <v>158</v>
      </c>
      <c r="E45" s="47">
        <v>0</v>
      </c>
      <c r="F45" s="47">
        <v>0</v>
      </c>
      <c r="G45" s="47">
        <f t="shared" si="0"/>
        <v>158</v>
      </c>
      <c r="H45" s="48">
        <v>9426.35</v>
      </c>
      <c r="I45" s="47">
        <v>0</v>
      </c>
      <c r="J45" s="47">
        <v>38.47</v>
      </c>
      <c r="K45" s="47">
        <v>0</v>
      </c>
      <c r="L45" s="47">
        <v>0</v>
      </c>
      <c r="M45" s="47">
        <v>0</v>
      </c>
    </row>
    <row r="46" spans="1:13" s="1" customFormat="1" ht="22.5" x14ac:dyDescent="0.25">
      <c r="A46" s="7"/>
      <c r="B46" s="49" t="s">
        <v>122</v>
      </c>
      <c r="C46" s="50">
        <v>3</v>
      </c>
      <c r="D46" s="50">
        <v>3</v>
      </c>
      <c r="E46" s="50">
        <v>0</v>
      </c>
      <c r="F46" s="50">
        <v>0</v>
      </c>
      <c r="G46" s="52">
        <f t="shared" si="0"/>
        <v>3</v>
      </c>
      <c r="H46" s="50">
        <v>66</v>
      </c>
      <c r="I46" s="50">
        <v>0</v>
      </c>
      <c r="J46" s="50">
        <v>22</v>
      </c>
      <c r="K46" s="50">
        <v>0</v>
      </c>
      <c r="L46" s="50">
        <v>0</v>
      </c>
      <c r="M46" s="50">
        <v>0</v>
      </c>
    </row>
    <row r="47" spans="1:13" x14ac:dyDescent="0.25">
      <c r="A47" s="6"/>
      <c r="B47" s="46" t="s">
        <v>123</v>
      </c>
      <c r="C47" s="48">
        <v>1964</v>
      </c>
      <c r="D47" s="47">
        <v>984</v>
      </c>
      <c r="E47" s="47">
        <v>870</v>
      </c>
      <c r="F47" s="47">
        <v>0</v>
      </c>
      <c r="G47" s="47">
        <f t="shared" si="0"/>
        <v>114</v>
      </c>
      <c r="H47" s="48">
        <v>8808.6</v>
      </c>
      <c r="I47" s="48">
        <v>2544</v>
      </c>
      <c r="J47" s="47">
        <v>4.49</v>
      </c>
      <c r="K47" s="47">
        <v>2.92</v>
      </c>
      <c r="L47" s="48">
        <v>3198.11</v>
      </c>
      <c r="M47" s="48">
        <v>8135991.8399999999</v>
      </c>
    </row>
    <row r="48" spans="1:13" s="1" customFormat="1" ht="22.5" x14ac:dyDescent="0.25">
      <c r="A48" s="7"/>
      <c r="B48" s="49" t="s">
        <v>124</v>
      </c>
      <c r="C48" s="50">
        <v>956.3</v>
      </c>
      <c r="D48" s="50">
        <v>802</v>
      </c>
      <c r="E48" s="50">
        <v>111</v>
      </c>
      <c r="F48" s="50">
        <v>0</v>
      </c>
      <c r="G48" s="52">
        <f t="shared" si="0"/>
        <v>691</v>
      </c>
      <c r="H48" s="51">
        <v>68814.399999999994</v>
      </c>
      <c r="I48" s="51">
        <v>6034</v>
      </c>
      <c r="J48" s="50">
        <v>71.959999999999994</v>
      </c>
      <c r="K48" s="50">
        <v>54.36</v>
      </c>
      <c r="L48" s="51">
        <v>7030.16</v>
      </c>
      <c r="M48" s="51">
        <v>42419958.399999999</v>
      </c>
    </row>
    <row r="49" spans="1:13" x14ac:dyDescent="0.25">
      <c r="A49" s="6"/>
      <c r="B49" s="46" t="s">
        <v>125</v>
      </c>
      <c r="C49" s="47">
        <v>338</v>
      </c>
      <c r="D49" s="47">
        <v>127</v>
      </c>
      <c r="E49" s="47">
        <v>0</v>
      </c>
      <c r="F49" s="47">
        <v>0</v>
      </c>
      <c r="G49" s="47">
        <f t="shared" si="0"/>
        <v>127</v>
      </c>
      <c r="H49" s="48">
        <v>5391.45</v>
      </c>
      <c r="I49" s="47">
        <v>0</v>
      </c>
      <c r="J49" s="47">
        <v>15.95</v>
      </c>
      <c r="K49" s="47">
        <v>0</v>
      </c>
      <c r="L49" s="47">
        <v>0</v>
      </c>
      <c r="M49" s="47">
        <v>0</v>
      </c>
    </row>
    <row r="50" spans="1:13" s="1" customFormat="1" ht="22.5" x14ac:dyDescent="0.25">
      <c r="A50" s="7"/>
      <c r="B50" s="49" t="s">
        <v>126</v>
      </c>
      <c r="C50" s="50">
        <v>30</v>
      </c>
      <c r="D50" s="131"/>
      <c r="E50" s="131"/>
      <c r="F50" s="131"/>
      <c r="G50" s="52">
        <f t="shared" si="0"/>
        <v>0</v>
      </c>
      <c r="H50" s="50">
        <v>804</v>
      </c>
      <c r="I50" s="131"/>
      <c r="J50" s="50">
        <v>26.8</v>
      </c>
      <c r="K50" s="131"/>
      <c r="L50" s="131"/>
      <c r="M50" s="131"/>
    </row>
    <row r="51" spans="1:13" x14ac:dyDescent="0.25">
      <c r="A51" s="6"/>
      <c r="B51" s="46" t="s">
        <v>127</v>
      </c>
      <c r="C51" s="47">
        <v>80</v>
      </c>
      <c r="D51" s="47">
        <v>50</v>
      </c>
      <c r="E51" s="47">
        <v>50</v>
      </c>
      <c r="F51" s="47">
        <v>0</v>
      </c>
      <c r="G51" s="47">
        <f t="shared" si="0"/>
        <v>0</v>
      </c>
      <c r="H51" s="47">
        <v>340</v>
      </c>
      <c r="I51" s="47">
        <v>198</v>
      </c>
      <c r="J51" s="47">
        <v>4.25</v>
      </c>
      <c r="K51" s="47">
        <v>3.96</v>
      </c>
      <c r="L51" s="47">
        <v>632</v>
      </c>
      <c r="M51" s="48">
        <v>125136</v>
      </c>
    </row>
    <row r="52" spans="1:13" s="1" customFormat="1" x14ac:dyDescent="0.25">
      <c r="A52" s="7"/>
      <c r="B52" s="49" t="s">
        <v>128</v>
      </c>
      <c r="C52" s="50">
        <v>20</v>
      </c>
      <c r="D52" s="50">
        <v>23.2</v>
      </c>
      <c r="E52" s="50">
        <v>13.2</v>
      </c>
      <c r="F52" s="50">
        <v>0</v>
      </c>
      <c r="G52" s="52">
        <f t="shared" si="0"/>
        <v>10</v>
      </c>
      <c r="H52" s="50">
        <v>242.55</v>
      </c>
      <c r="I52" s="50">
        <v>160.49</v>
      </c>
      <c r="J52" s="50">
        <v>12.13</v>
      </c>
      <c r="K52" s="50">
        <v>12.16</v>
      </c>
      <c r="L52" s="51">
        <v>3899.73</v>
      </c>
      <c r="M52" s="51">
        <v>625867.25</v>
      </c>
    </row>
    <row r="53" spans="1:13" x14ac:dyDescent="0.25">
      <c r="A53" s="6"/>
      <c r="B53" s="102" t="s">
        <v>8</v>
      </c>
      <c r="C53" s="104">
        <v>19484.3</v>
      </c>
      <c r="D53" s="104">
        <v>15139.3</v>
      </c>
      <c r="E53" s="104">
        <v>7754.2</v>
      </c>
      <c r="F53" s="103">
        <v>39</v>
      </c>
      <c r="G53" s="149">
        <f>SUM(G15:G52)</f>
        <v>7346.1</v>
      </c>
      <c r="H53" s="104">
        <v>493717.85</v>
      </c>
      <c r="I53" s="104">
        <v>138095.82999999999</v>
      </c>
      <c r="J53" s="144"/>
      <c r="K53" s="103"/>
      <c r="L53" s="103"/>
      <c r="M53" s="104">
        <v>269240310.31999999</v>
      </c>
    </row>
    <row r="54" spans="1:13" s="12" customFormat="1" x14ac:dyDescent="0.25">
      <c r="A54" s="16"/>
      <c r="B54" s="145"/>
      <c r="C54" s="146"/>
      <c r="D54" s="146"/>
      <c r="E54" s="146"/>
      <c r="F54" s="147"/>
      <c r="G54" s="147"/>
      <c r="H54" s="146"/>
      <c r="I54" s="146"/>
      <c r="J54" s="148"/>
      <c r="K54" s="147"/>
      <c r="L54" s="147"/>
      <c r="M54" s="146"/>
    </row>
    <row r="55" spans="1:13" x14ac:dyDescent="0.25">
      <c r="B55" s="133"/>
      <c r="C55" s="20"/>
      <c r="D55" s="20"/>
      <c r="E55" s="20"/>
      <c r="F55" s="134"/>
      <c r="G55" s="134"/>
      <c r="H55" s="20"/>
      <c r="I55" s="20"/>
      <c r="J55" s="134"/>
      <c r="K55" s="134"/>
      <c r="L55" s="134"/>
      <c r="M55" s="20"/>
    </row>
    <row r="56" spans="1:13" ht="15" customHeight="1" x14ac:dyDescent="0.25">
      <c r="B56" s="271" t="s">
        <v>23</v>
      </c>
      <c r="C56" s="272"/>
      <c r="D56" s="272"/>
      <c r="E56" s="272"/>
      <c r="F56" s="272"/>
      <c r="G56" s="272"/>
      <c r="H56" s="272"/>
      <c r="I56" s="272"/>
      <c r="J56" s="272"/>
      <c r="K56" s="272"/>
      <c r="L56" s="272"/>
      <c r="M56" s="273"/>
    </row>
    <row r="57" spans="1:13" x14ac:dyDescent="0.25">
      <c r="B57" s="150"/>
      <c r="C57" s="139" t="s">
        <v>1</v>
      </c>
      <c r="D57" s="151">
        <v>2020</v>
      </c>
      <c r="E57" s="137"/>
      <c r="F57" s="137"/>
      <c r="G57" s="137"/>
      <c r="H57" s="137"/>
      <c r="I57" s="137"/>
      <c r="J57" s="137"/>
      <c r="K57" s="137"/>
      <c r="L57" s="137"/>
      <c r="M57" s="153"/>
    </row>
    <row r="58" spans="1:13" ht="45" x14ac:dyDescent="0.25">
      <c r="B58" s="97" t="s">
        <v>3</v>
      </c>
      <c r="C58" s="98" t="s">
        <v>88</v>
      </c>
      <c r="D58" s="98" t="s">
        <v>89</v>
      </c>
      <c r="E58" s="98" t="s">
        <v>51</v>
      </c>
      <c r="F58" s="98" t="s">
        <v>4</v>
      </c>
      <c r="G58" s="98" t="s">
        <v>21</v>
      </c>
      <c r="H58" s="98" t="s">
        <v>52</v>
      </c>
      <c r="I58" s="98" t="s">
        <v>53</v>
      </c>
      <c r="J58" s="98" t="s">
        <v>54</v>
      </c>
      <c r="K58" s="98" t="s">
        <v>55</v>
      </c>
      <c r="L58" s="98" t="s">
        <v>5</v>
      </c>
      <c r="M58" s="98" t="s">
        <v>6</v>
      </c>
    </row>
    <row r="59" spans="1:13" ht="22.5" x14ac:dyDescent="0.25">
      <c r="A59" s="6"/>
      <c r="B59" s="44" t="s">
        <v>95</v>
      </c>
      <c r="C59" s="37">
        <v>3473</v>
      </c>
      <c r="D59" s="37">
        <v>2602</v>
      </c>
      <c r="E59" s="36">
        <v>646</v>
      </c>
      <c r="F59" s="37">
        <v>1486</v>
      </c>
      <c r="G59" s="47">
        <f t="shared" ref="G59:G69" si="1">D59-E59-F59</f>
        <v>470</v>
      </c>
      <c r="H59" s="37">
        <v>38854.75</v>
      </c>
      <c r="I59" s="37">
        <v>5014.21</v>
      </c>
      <c r="J59" s="36">
        <v>11.59</v>
      </c>
      <c r="K59" s="36">
        <v>7.76</v>
      </c>
      <c r="L59" s="36">
        <v>604.59</v>
      </c>
      <c r="M59" s="37">
        <v>3031516.76</v>
      </c>
    </row>
    <row r="60" spans="1:13" s="1" customFormat="1" ht="22.5" x14ac:dyDescent="0.25">
      <c r="A60" s="7"/>
      <c r="B60" s="45" t="s">
        <v>100</v>
      </c>
      <c r="C60" s="38">
        <v>260</v>
      </c>
      <c r="D60" s="38">
        <v>10</v>
      </c>
      <c r="E60" s="38">
        <v>10</v>
      </c>
      <c r="F60" s="38">
        <v>0</v>
      </c>
      <c r="G60" s="52">
        <f t="shared" si="1"/>
        <v>0</v>
      </c>
      <c r="H60" s="38">
        <v>105.9</v>
      </c>
      <c r="I60" s="38">
        <v>4.7</v>
      </c>
      <c r="J60" s="38">
        <v>0.41</v>
      </c>
      <c r="K60" s="38">
        <v>0.47</v>
      </c>
      <c r="L60" s="39">
        <v>39200</v>
      </c>
      <c r="M60" s="39">
        <v>184240</v>
      </c>
    </row>
    <row r="61" spans="1:13" x14ac:dyDescent="0.25">
      <c r="A61" s="6"/>
      <c r="B61" s="44" t="s">
        <v>129</v>
      </c>
      <c r="C61" s="36">
        <v>563</v>
      </c>
      <c r="D61" s="37">
        <v>2455</v>
      </c>
      <c r="E61" s="36">
        <v>0</v>
      </c>
      <c r="F61" s="37">
        <v>1121</v>
      </c>
      <c r="G61" s="47">
        <f t="shared" si="1"/>
        <v>1334</v>
      </c>
      <c r="H61" s="36">
        <v>385.05</v>
      </c>
      <c r="I61" s="36">
        <v>0</v>
      </c>
      <c r="J61" s="36">
        <v>0.68</v>
      </c>
      <c r="K61" s="36">
        <v>0</v>
      </c>
      <c r="L61" s="36">
        <v>0</v>
      </c>
      <c r="M61" s="36">
        <v>0</v>
      </c>
    </row>
    <row r="62" spans="1:13" s="1" customFormat="1" ht="22.5" x14ac:dyDescent="0.25">
      <c r="A62" s="7"/>
      <c r="B62" s="45" t="s">
        <v>101</v>
      </c>
      <c r="C62" s="38">
        <v>232</v>
      </c>
      <c r="D62" s="38">
        <v>241</v>
      </c>
      <c r="E62" s="38">
        <v>27</v>
      </c>
      <c r="F62" s="38">
        <v>142</v>
      </c>
      <c r="G62" s="52">
        <f t="shared" si="1"/>
        <v>72</v>
      </c>
      <c r="H62" s="39">
        <v>2704.6</v>
      </c>
      <c r="I62" s="38">
        <v>196</v>
      </c>
      <c r="J62" s="38">
        <v>11.86</v>
      </c>
      <c r="K62" s="38">
        <v>7.26</v>
      </c>
      <c r="L62" s="38">
        <v>615.17999999999995</v>
      </c>
      <c r="M62" s="39">
        <v>120575</v>
      </c>
    </row>
    <row r="63" spans="1:13" x14ac:dyDescent="0.25">
      <c r="A63" s="6"/>
      <c r="B63" s="44" t="s">
        <v>109</v>
      </c>
      <c r="C63" s="36">
        <v>560</v>
      </c>
      <c r="D63" s="36">
        <v>986</v>
      </c>
      <c r="E63" s="36">
        <v>986</v>
      </c>
      <c r="F63" s="36">
        <v>0</v>
      </c>
      <c r="G63" s="47">
        <f t="shared" si="1"/>
        <v>0</v>
      </c>
      <c r="H63" s="37">
        <v>6047.5</v>
      </c>
      <c r="I63" s="37">
        <v>8708</v>
      </c>
      <c r="J63" s="36">
        <v>10.8</v>
      </c>
      <c r="K63" s="36">
        <v>8.83</v>
      </c>
      <c r="L63" s="37">
        <v>2785.12</v>
      </c>
      <c r="M63" s="37">
        <v>24252837.32</v>
      </c>
    </row>
    <row r="64" spans="1:13" s="1" customFormat="1" x14ac:dyDescent="0.25">
      <c r="A64" s="7"/>
      <c r="B64" s="45" t="s">
        <v>111</v>
      </c>
      <c r="C64" s="39">
        <v>1029.3</v>
      </c>
      <c r="D64" s="38">
        <v>987.14</v>
      </c>
      <c r="E64" s="38">
        <v>987.14</v>
      </c>
      <c r="F64" s="38">
        <v>0</v>
      </c>
      <c r="G64" s="52">
        <f t="shared" si="1"/>
        <v>0</v>
      </c>
      <c r="H64" s="38">
        <v>481.99</v>
      </c>
      <c r="I64" s="38">
        <v>421.08</v>
      </c>
      <c r="J64" s="38">
        <v>0.47</v>
      </c>
      <c r="K64" s="38">
        <v>0.43</v>
      </c>
      <c r="L64" s="39">
        <v>16508.95</v>
      </c>
      <c r="M64" s="39">
        <v>6951587.3700000001</v>
      </c>
    </row>
    <row r="65" spans="1:13" ht="22.5" x14ac:dyDescent="0.25">
      <c r="A65" s="6"/>
      <c r="B65" s="44" t="s">
        <v>112</v>
      </c>
      <c r="C65" s="37">
        <v>5141</v>
      </c>
      <c r="D65" s="37">
        <v>4848</v>
      </c>
      <c r="E65" s="36">
        <v>0</v>
      </c>
      <c r="F65" s="36">
        <v>715</v>
      </c>
      <c r="G65" s="47">
        <f t="shared" si="1"/>
        <v>4133</v>
      </c>
      <c r="H65" s="37">
        <v>38621.35</v>
      </c>
      <c r="I65" s="36">
        <v>0</v>
      </c>
      <c r="J65" s="36">
        <v>7.51</v>
      </c>
      <c r="K65" s="36">
        <v>0</v>
      </c>
      <c r="L65" s="36">
        <v>0</v>
      </c>
      <c r="M65" s="36">
        <v>0</v>
      </c>
    </row>
    <row r="66" spans="1:13" s="1" customFormat="1" x14ac:dyDescent="0.25">
      <c r="A66" s="7"/>
      <c r="B66" s="45" t="s">
        <v>130</v>
      </c>
      <c r="C66" s="38">
        <v>14</v>
      </c>
      <c r="D66" s="38">
        <v>12</v>
      </c>
      <c r="E66" s="38">
        <v>0</v>
      </c>
      <c r="F66" s="38">
        <v>0</v>
      </c>
      <c r="G66" s="52">
        <f t="shared" si="1"/>
        <v>12</v>
      </c>
      <c r="H66" s="38">
        <v>3.92</v>
      </c>
      <c r="I66" s="38">
        <v>0</v>
      </c>
      <c r="J66" s="38">
        <v>0.28000000000000003</v>
      </c>
      <c r="K66" s="38">
        <v>0</v>
      </c>
      <c r="L66" s="38">
        <v>0</v>
      </c>
      <c r="M66" s="38">
        <v>0</v>
      </c>
    </row>
    <row r="67" spans="1:13" ht="22.5" x14ac:dyDescent="0.25">
      <c r="A67" s="6"/>
      <c r="B67" s="44" t="s">
        <v>114</v>
      </c>
      <c r="C67" s="37">
        <v>3050</v>
      </c>
      <c r="D67" s="37">
        <v>2419</v>
      </c>
      <c r="E67" s="37">
        <v>2419</v>
      </c>
      <c r="F67" s="36">
        <v>0</v>
      </c>
      <c r="G67" s="47">
        <f t="shared" si="1"/>
        <v>0</v>
      </c>
      <c r="H67" s="37">
        <v>69912.5</v>
      </c>
      <c r="I67" s="37">
        <v>59990.75</v>
      </c>
      <c r="J67" s="36">
        <v>34.96</v>
      </c>
      <c r="K67" s="36">
        <v>24.8</v>
      </c>
      <c r="L67" s="36">
        <v>603.78</v>
      </c>
      <c r="M67" s="37">
        <v>36221465.520000003</v>
      </c>
    </row>
    <row r="68" spans="1:13" s="1" customFormat="1" x14ac:dyDescent="0.25">
      <c r="A68" s="7"/>
      <c r="B68" s="45" t="s">
        <v>115</v>
      </c>
      <c r="C68" s="39">
        <v>11049</v>
      </c>
      <c r="D68" s="39">
        <v>9998.08</v>
      </c>
      <c r="E68" s="39">
        <v>9559.08</v>
      </c>
      <c r="F68" s="38">
        <v>0</v>
      </c>
      <c r="G68" s="52">
        <f t="shared" si="1"/>
        <v>439</v>
      </c>
      <c r="H68" s="39">
        <v>11996.9</v>
      </c>
      <c r="I68" s="39">
        <v>12185.53</v>
      </c>
      <c r="J68" s="38">
        <v>1.0900000000000001</v>
      </c>
      <c r="K68" s="38">
        <v>1.27</v>
      </c>
      <c r="L68" s="39">
        <v>4266.47</v>
      </c>
      <c r="M68" s="39">
        <v>51989161.350000001</v>
      </c>
    </row>
    <row r="69" spans="1:13" x14ac:dyDescent="0.25">
      <c r="A69" s="6"/>
      <c r="B69" s="44" t="s">
        <v>123</v>
      </c>
      <c r="C69" s="37">
        <v>24920</v>
      </c>
      <c r="D69" s="37">
        <v>27738.09</v>
      </c>
      <c r="E69" s="37">
        <v>24258.09</v>
      </c>
      <c r="F69" s="36">
        <v>0</v>
      </c>
      <c r="G69" s="47">
        <f t="shared" si="1"/>
        <v>3480</v>
      </c>
      <c r="H69" s="37">
        <v>59771.5</v>
      </c>
      <c r="I69" s="37">
        <v>54432.59</v>
      </c>
      <c r="J69" s="36">
        <v>2.4</v>
      </c>
      <c r="K69" s="36">
        <v>2.2400000000000002</v>
      </c>
      <c r="L69" s="37">
        <v>3272.2</v>
      </c>
      <c r="M69" s="37">
        <v>178114251.44</v>
      </c>
    </row>
    <row r="70" spans="1:13" x14ac:dyDescent="0.25">
      <c r="A70" s="6"/>
      <c r="B70" s="102" t="s">
        <v>8</v>
      </c>
      <c r="C70" s="104">
        <v>50291.3</v>
      </c>
      <c r="D70" s="104">
        <v>52296.31</v>
      </c>
      <c r="E70" s="104">
        <v>38892.31</v>
      </c>
      <c r="F70" s="104">
        <v>3464</v>
      </c>
      <c r="G70" s="149">
        <f>SUM(G59:G69)</f>
        <v>9940</v>
      </c>
      <c r="H70" s="104">
        <v>228885.96</v>
      </c>
      <c r="I70" s="104">
        <v>140952.85999999999</v>
      </c>
      <c r="J70" s="103"/>
      <c r="K70" s="103"/>
      <c r="L70" s="103"/>
      <c r="M70" s="104">
        <v>300865634.75999999</v>
      </c>
    </row>
    <row r="72" spans="1:13" x14ac:dyDescent="0.25">
      <c r="B72" s="87" t="s">
        <v>47</v>
      </c>
    </row>
  </sheetData>
  <mergeCells count="6">
    <mergeCell ref="B56:M56"/>
    <mergeCell ref="B3:M3"/>
    <mergeCell ref="B4:M4"/>
    <mergeCell ref="B5:M5"/>
    <mergeCell ref="B7:C7"/>
    <mergeCell ref="B12:M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B3:F28"/>
  <sheetViews>
    <sheetView workbookViewId="0">
      <selection activeCell="O11" sqref="O11"/>
    </sheetView>
  </sheetViews>
  <sheetFormatPr baseColWidth="10" defaultRowHeight="15" x14ac:dyDescent="0.25"/>
  <cols>
    <col min="6" max="6" width="14.7109375" customWidth="1"/>
  </cols>
  <sheetData>
    <row r="3" spans="2:6" ht="15.75" thickBot="1" x14ac:dyDescent="0.3"/>
    <row r="4" spans="2:6" x14ac:dyDescent="0.25">
      <c r="B4" s="286" t="s">
        <v>134</v>
      </c>
      <c r="C4" s="287"/>
      <c r="D4" s="287"/>
      <c r="E4" s="287"/>
      <c r="F4" s="288"/>
    </row>
    <row r="5" spans="2:6" x14ac:dyDescent="0.25">
      <c r="B5" s="158"/>
      <c r="C5" s="289" t="s">
        <v>135</v>
      </c>
      <c r="D5" s="289"/>
      <c r="E5" s="289"/>
      <c r="F5" s="159">
        <v>43891</v>
      </c>
    </row>
    <row r="6" spans="2:6" ht="36" x14ac:dyDescent="0.25">
      <c r="B6" s="160" t="s">
        <v>136</v>
      </c>
      <c r="C6" s="160" t="s">
        <v>137</v>
      </c>
      <c r="D6" s="160" t="s">
        <v>138</v>
      </c>
      <c r="E6" s="160" t="s">
        <v>139</v>
      </c>
      <c r="F6" s="160" t="s">
        <v>140</v>
      </c>
    </row>
    <row r="7" spans="2:6" x14ac:dyDescent="0.25">
      <c r="B7" s="285" t="s">
        <v>154</v>
      </c>
      <c r="C7" s="285"/>
      <c r="D7" s="285"/>
      <c r="E7" s="166"/>
      <c r="F7" s="166"/>
    </row>
    <row r="8" spans="2:6" x14ac:dyDescent="0.25">
      <c r="B8" s="169" t="s">
        <v>141</v>
      </c>
      <c r="C8" s="172">
        <v>12682.855</v>
      </c>
      <c r="D8" s="172">
        <v>36206.161</v>
      </c>
      <c r="E8" s="172">
        <v>0</v>
      </c>
      <c r="F8" s="172">
        <v>236743.81</v>
      </c>
    </row>
    <row r="9" spans="2:6" x14ac:dyDescent="0.25">
      <c r="B9" s="169" t="s">
        <v>142</v>
      </c>
      <c r="C9" s="172">
        <v>361.63099999999997</v>
      </c>
      <c r="D9" s="172">
        <v>1165.8710000000001</v>
      </c>
      <c r="E9" s="172">
        <v>0</v>
      </c>
      <c r="F9" s="172">
        <v>8685.7630000000008</v>
      </c>
    </row>
    <row r="10" spans="2:6" x14ac:dyDescent="0.25">
      <c r="B10" s="170" t="s">
        <v>8</v>
      </c>
      <c r="C10" s="164">
        <v>13044.486000000001</v>
      </c>
      <c r="D10" s="164">
        <v>37372.031999999999</v>
      </c>
      <c r="E10" s="164">
        <v>0</v>
      </c>
      <c r="F10" s="164">
        <v>245429.573</v>
      </c>
    </row>
    <row r="11" spans="2:6" x14ac:dyDescent="0.25">
      <c r="B11" s="285" t="s">
        <v>143</v>
      </c>
      <c r="C11" s="285"/>
      <c r="D11" s="285"/>
      <c r="E11" s="167"/>
      <c r="F11" s="167"/>
    </row>
    <row r="12" spans="2:6" x14ac:dyDescent="0.25">
      <c r="B12" s="168" t="s">
        <v>141</v>
      </c>
      <c r="C12" s="173">
        <v>9723.7049999999999</v>
      </c>
      <c r="D12" s="173">
        <v>29094.481</v>
      </c>
      <c r="E12" s="173">
        <v>2078795.699</v>
      </c>
      <c r="F12" s="173">
        <v>0</v>
      </c>
    </row>
    <row r="13" spans="2:6" x14ac:dyDescent="0.25">
      <c r="B13" s="168" t="s">
        <v>144</v>
      </c>
      <c r="C13" s="173">
        <v>2218.5479999999998</v>
      </c>
      <c r="D13" s="173">
        <v>6834.2629999999999</v>
      </c>
      <c r="E13" s="173">
        <v>329598.37900000002</v>
      </c>
      <c r="F13" s="173">
        <v>0</v>
      </c>
    </row>
    <row r="14" spans="2:6" x14ac:dyDescent="0.25">
      <c r="B14" s="168" t="s">
        <v>145</v>
      </c>
      <c r="C14" s="173">
        <v>229</v>
      </c>
      <c r="D14" s="173">
        <v>669.97799999999995</v>
      </c>
      <c r="E14" s="173">
        <v>50550.135000000002</v>
      </c>
      <c r="F14" s="173">
        <v>0</v>
      </c>
    </row>
    <row r="15" spans="2:6" x14ac:dyDescent="0.25">
      <c r="B15" s="168" t="s">
        <v>142</v>
      </c>
      <c r="C15" s="173">
        <v>336.815</v>
      </c>
      <c r="D15" s="173">
        <v>997.923</v>
      </c>
      <c r="E15" s="173">
        <v>72164.982999999993</v>
      </c>
      <c r="F15" s="173">
        <v>0</v>
      </c>
    </row>
    <row r="16" spans="2:6" x14ac:dyDescent="0.25">
      <c r="B16" s="168" t="s">
        <v>146</v>
      </c>
      <c r="C16" s="173">
        <v>8321.0380000000005</v>
      </c>
      <c r="D16" s="173">
        <v>24810.192999999999</v>
      </c>
      <c r="E16" s="173">
        <v>767578.79</v>
      </c>
      <c r="F16" s="173">
        <v>0</v>
      </c>
    </row>
    <row r="17" spans="2:6" x14ac:dyDescent="0.25">
      <c r="B17" s="168" t="s">
        <v>147</v>
      </c>
      <c r="C17" s="173">
        <v>9.1280000000000001</v>
      </c>
      <c r="D17" s="173">
        <v>31.08</v>
      </c>
      <c r="E17" s="173">
        <v>1326.838</v>
      </c>
      <c r="F17" s="173">
        <v>0</v>
      </c>
    </row>
    <row r="18" spans="2:6" x14ac:dyDescent="0.25">
      <c r="B18" s="168" t="s">
        <v>148</v>
      </c>
      <c r="C18" s="173">
        <v>0.19</v>
      </c>
      <c r="D18" s="173">
        <v>0.57199999999999995</v>
      </c>
      <c r="E18" s="173">
        <v>20.765999999999998</v>
      </c>
      <c r="F18" s="173">
        <v>0</v>
      </c>
    </row>
    <row r="19" spans="2:6" x14ac:dyDescent="0.25">
      <c r="B19" s="171" t="s">
        <v>8</v>
      </c>
      <c r="C19" s="165">
        <v>20838.423999999999</v>
      </c>
      <c r="D19" s="165">
        <v>62438.49</v>
      </c>
      <c r="E19" s="165">
        <v>3300035.59</v>
      </c>
      <c r="F19" s="165">
        <v>0</v>
      </c>
    </row>
    <row r="20" spans="2:6" x14ac:dyDescent="0.25">
      <c r="B20" s="285" t="s">
        <v>149</v>
      </c>
      <c r="C20" s="285"/>
      <c r="D20" s="285"/>
      <c r="E20" s="167"/>
      <c r="F20" s="167"/>
    </row>
    <row r="21" spans="2:6" x14ac:dyDescent="0.25">
      <c r="B21" s="168" t="s">
        <v>150</v>
      </c>
      <c r="C21" s="173">
        <v>9904.6380000000008</v>
      </c>
      <c r="D21" s="173">
        <v>29389.449000000001</v>
      </c>
      <c r="E21" s="173">
        <v>0</v>
      </c>
      <c r="F21" s="173">
        <v>624324.44499999995</v>
      </c>
    </row>
    <row r="22" spans="2:6" x14ac:dyDescent="0.25">
      <c r="B22" s="168" t="s">
        <v>155</v>
      </c>
      <c r="C22" s="173">
        <v>65.504999999999995</v>
      </c>
      <c r="D22" s="173">
        <v>65.504999999999995</v>
      </c>
      <c r="E22" s="173">
        <v>0</v>
      </c>
      <c r="F22" s="173">
        <v>528.80999999999995</v>
      </c>
    </row>
    <row r="23" spans="2:6" x14ac:dyDescent="0.25">
      <c r="B23" s="163" t="s">
        <v>8</v>
      </c>
      <c r="C23" s="165">
        <v>0</v>
      </c>
      <c r="D23" s="165">
        <v>0</v>
      </c>
      <c r="E23" s="165">
        <v>0</v>
      </c>
      <c r="F23" s="165">
        <v>624853.255</v>
      </c>
    </row>
    <row r="24" spans="2:6" ht="18.75" x14ac:dyDescent="0.3">
      <c r="B24" s="156"/>
      <c r="C24" s="156"/>
      <c r="D24" s="156"/>
      <c r="E24" s="162" t="s">
        <v>151</v>
      </c>
      <c r="F24" s="174">
        <v>4170318.4179999996</v>
      </c>
    </row>
    <row r="25" spans="2:6" x14ac:dyDescent="0.25">
      <c r="B25" s="156"/>
      <c r="C25" s="156"/>
      <c r="D25" s="156"/>
      <c r="E25" s="156"/>
      <c r="F25" s="156"/>
    </row>
    <row r="26" spans="2:6" x14ac:dyDescent="0.25">
      <c r="B26" s="157" t="s">
        <v>152</v>
      </c>
      <c r="C26" s="156"/>
      <c r="D26" s="156"/>
      <c r="E26" s="156"/>
      <c r="F26" s="156"/>
    </row>
    <row r="27" spans="2:6" x14ac:dyDescent="0.25">
      <c r="B27" s="161" t="s">
        <v>153</v>
      </c>
      <c r="C27" s="156"/>
      <c r="D27" s="156"/>
      <c r="E27" s="156"/>
      <c r="F27" s="156"/>
    </row>
    <row r="28" spans="2:6" x14ac:dyDescent="0.25">
      <c r="B28" s="156"/>
      <c r="C28" s="156"/>
      <c r="D28" s="156"/>
      <c r="E28" s="156"/>
      <c r="F28" s="156"/>
    </row>
  </sheetData>
  <mergeCells count="5">
    <mergeCell ref="B7:D7"/>
    <mergeCell ref="B11:D11"/>
    <mergeCell ref="B20:D20"/>
    <mergeCell ref="B4:F4"/>
    <mergeCell ref="C5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Resumen Agricola 2020</vt:lpstr>
      <vt:lpstr>Programa de Siembras PV 2020</vt:lpstr>
      <vt:lpstr>Avance Perennes 2020 Mar</vt:lpstr>
      <vt:lpstr>Avance OI MAR 2020</vt:lpstr>
      <vt:lpstr>Avance Pecuario Mar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Equipo01</dc:creator>
  <cp:lastModifiedBy>Ninguno</cp:lastModifiedBy>
  <dcterms:created xsi:type="dcterms:W3CDTF">2020-04-16T22:12:12Z</dcterms:created>
  <dcterms:modified xsi:type="dcterms:W3CDTF">2020-05-02T02:17:42Z</dcterms:modified>
</cp:coreProperties>
</file>