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06" activeTab="0"/>
  </bookViews>
  <sheets>
    <sheet name="Resumen Agricola 2018 " sheetId="1" r:id="rId1"/>
    <sheet name="PV Avance Abril 2018 " sheetId="2" r:id="rId2"/>
    <sheet name="Perennes Avance Abril 2018" sheetId="3" r:id="rId3"/>
    <sheet name="OI Avance Abril 2018 " sheetId="4" r:id="rId4"/>
    <sheet name="AVANCE PECUARIO" sheetId="5" r:id="rId5"/>
  </sheets>
  <definedNames/>
  <calcPr fullCalcOnLoad="1"/>
</workbook>
</file>

<file path=xl/sharedStrings.xml><?xml version="1.0" encoding="utf-8"?>
<sst xmlns="http://schemas.openxmlformats.org/spreadsheetml/2006/main" count="366" uniqueCount="186">
  <si>
    <t>Mes</t>
  </si>
  <si>
    <t>Cultivo</t>
  </si>
  <si>
    <t>Producción obtenida o programada (ton)</t>
  </si>
  <si>
    <t>Rendimiento obtenido o programado (ton)</t>
  </si>
  <si>
    <t>Precio medio rural ponderado ($/ton)</t>
  </si>
  <si>
    <t>Valor de la producción (MILES $)</t>
  </si>
  <si>
    <t>Acelga</t>
  </si>
  <si>
    <t>Ajo</t>
  </si>
  <si>
    <t>Apio</t>
  </si>
  <si>
    <t>Avena forrajera en verde</t>
  </si>
  <si>
    <t>Betabel</t>
  </si>
  <si>
    <t>Brócoli</t>
  </si>
  <si>
    <t>Calabacita</t>
  </si>
  <si>
    <t>Cebolla</t>
  </si>
  <si>
    <t>Chile seco</t>
  </si>
  <si>
    <t>Chile verde</t>
  </si>
  <si>
    <t>Chícharo</t>
  </si>
  <si>
    <t>Cilantro</t>
  </si>
  <si>
    <t>Col (repollo)</t>
  </si>
  <si>
    <t>Coliflor</t>
  </si>
  <si>
    <t>Ejote</t>
  </si>
  <si>
    <t>Elote</t>
  </si>
  <si>
    <t>Espinaca</t>
  </si>
  <si>
    <t>Frijol</t>
  </si>
  <si>
    <t>Lechuga</t>
  </si>
  <si>
    <t>Maíz forrajero en verde</t>
  </si>
  <si>
    <t>Maíz grano</t>
  </si>
  <si>
    <t>Pepino</t>
  </si>
  <si>
    <t>Rábano</t>
  </si>
  <si>
    <t>Sandía</t>
  </si>
  <si>
    <t>Sorgo forrajero en verde</t>
  </si>
  <si>
    <t>Tomate rojo (jitomate)</t>
  </si>
  <si>
    <t>Tomate verde</t>
  </si>
  <si>
    <t>Zanahoria</t>
  </si>
  <si>
    <t>Total</t>
  </si>
  <si>
    <t>Rendimiento obtenido o programado (ton/ha)</t>
  </si>
  <si>
    <t>Cacahuate</t>
  </si>
  <si>
    <t>Calabaza semilla o chihua</t>
  </si>
  <si>
    <t>Camote</t>
  </si>
  <si>
    <t>Cebada grano</t>
  </si>
  <si>
    <t>Chayote</t>
  </si>
  <si>
    <t>Crisantemo</t>
  </si>
  <si>
    <t>Jícama</t>
  </si>
  <si>
    <t>Mano de león</t>
  </si>
  <si>
    <t>Manzanilla</t>
  </si>
  <si>
    <t>Mejorana</t>
  </si>
  <si>
    <t>Melón</t>
  </si>
  <si>
    <t>Nube</t>
  </si>
  <si>
    <t>Perejil</t>
  </si>
  <si>
    <t>Sorgo grano</t>
  </si>
  <si>
    <t>Soya</t>
  </si>
  <si>
    <t>Tomillo</t>
  </si>
  <si>
    <t>Trigo grano</t>
  </si>
  <si>
    <t>Zempoalxochitl</t>
  </si>
  <si>
    <t>Avena grano</t>
  </si>
  <si>
    <t>Girasol</t>
  </si>
  <si>
    <t>Cebada forrajera en verde</t>
  </si>
  <si>
    <t>Garbanzo forrajero</t>
  </si>
  <si>
    <t>Triticale forrajero en verde</t>
  </si>
  <si>
    <t>Triticale grano</t>
  </si>
  <si>
    <t>Cártamo</t>
  </si>
  <si>
    <t>Lenteja</t>
  </si>
  <si>
    <t>Superficie plantada en producción (ha)</t>
  </si>
  <si>
    <t>Caña de azúcar</t>
  </si>
  <si>
    <t>Superficie plantada nueva (ha)</t>
  </si>
  <si>
    <t>Superficie plantada en desarrollo (ha)</t>
  </si>
  <si>
    <t>Superficie plantada total (ha)</t>
  </si>
  <si>
    <t>Aceituna</t>
  </si>
  <si>
    <t>Aguacate</t>
  </si>
  <si>
    <t>Durazno</t>
  </si>
  <si>
    <t>Espárrago</t>
  </si>
  <si>
    <t>Granada</t>
  </si>
  <si>
    <t>Hierbabuena</t>
  </si>
  <si>
    <t>Higo</t>
  </si>
  <si>
    <t>Limón</t>
  </si>
  <si>
    <t>Litchi</t>
  </si>
  <si>
    <t>Mandarina</t>
  </si>
  <si>
    <t>Manzana</t>
  </si>
  <si>
    <t>Membrillo</t>
  </si>
  <si>
    <t>Naranja</t>
  </si>
  <si>
    <t>Nopalitos</t>
  </si>
  <si>
    <t>Nuez</t>
  </si>
  <si>
    <t>Papaya</t>
  </si>
  <si>
    <t>Pastos y praderas</t>
  </si>
  <si>
    <t>Sábila</t>
  </si>
  <si>
    <t>Tuna</t>
  </si>
  <si>
    <t>Uva</t>
  </si>
  <si>
    <t>Maguey forrajero</t>
  </si>
  <si>
    <t>Maguey pulquero (miles de lts.)</t>
  </si>
  <si>
    <t>Mango</t>
  </si>
  <si>
    <t>Nuez de castilla</t>
  </si>
  <si>
    <t>Palma camedor (gruesa)</t>
  </si>
  <si>
    <t>Semilla de caña de azúcar</t>
  </si>
  <si>
    <t>Toronja (pomelo)</t>
  </si>
  <si>
    <t>Vainilla</t>
  </si>
  <si>
    <t>SECRETARIA DE DESARROLLO AGROPECUARIO Y RECURSOS HIDRAULICOS</t>
  </si>
  <si>
    <t>SISTEMA NACIONAL DE INFORMACION PARA EL DESARROLLO RURAL SUSTENTABLE</t>
  </si>
  <si>
    <t>ESTADO: SAN LUIS POTOSI</t>
  </si>
  <si>
    <t>SUPERFICIE COSECHADA (HA)</t>
  </si>
  <si>
    <t>SUPERFICIE SINIESTRADA (HA)</t>
  </si>
  <si>
    <t>SUPERFICIE A COSECHAR  (HA)</t>
  </si>
  <si>
    <t>PRODUCCION ESTIMADA (TON)</t>
  </si>
  <si>
    <t>PRODUCCION OBTENIDA (TON)</t>
  </si>
  <si>
    <t>RENDIMIENTO ESTIMADO (TON)</t>
  </si>
  <si>
    <t>RENDIMIENTO OBTENIDO (TON)</t>
  </si>
  <si>
    <t>PRECIO MEDIO RURAL PONDERADO ($/TON)</t>
  </si>
  <si>
    <t>VALOR DE LA PRODUCCION (MILES $)</t>
  </si>
  <si>
    <t>GRANTOTAL</t>
  </si>
  <si>
    <t>SUPERFICIE A COSECHAR (HA)</t>
  </si>
  <si>
    <t>AVANCE DE SIEMBRAS Y COSECHAS CICLO O.I. 2017/2018</t>
  </si>
  <si>
    <t>Superficie siniestrada (ha)</t>
  </si>
  <si>
    <t>Superficie a Cosechar</t>
  </si>
  <si>
    <t>AVANCE DE SIEMBRAS Y COSECHAS CICLO O.I. RIEGO</t>
  </si>
  <si>
    <t>AVANCE DE SIEMBRAS Y COSECHAS CICLO O.I. TEMPORAL</t>
  </si>
  <si>
    <t>Alfalfa verde Riego General</t>
  </si>
  <si>
    <t>Caña de azúcar Riego General</t>
  </si>
  <si>
    <t>Café cereza Temporal</t>
  </si>
  <si>
    <t>Caña de azúcar Temporal</t>
  </si>
  <si>
    <t>CONSOLIDADO CULTIVOS PERENNES</t>
  </si>
  <si>
    <t>GRAN TOTAL</t>
  </si>
  <si>
    <t xml:space="preserve">                        SECRETARÍA DE DESARROLLO AGROPECUARIO Y RECURSOS HIDRÁULICOS</t>
  </si>
  <si>
    <t xml:space="preserve">                              SISTEMA NACIONAL DE INFORMACIÓN PARA EL DESARROLLO RURAL SUSTENTABLE</t>
  </si>
  <si>
    <t>RESUMEN DE AVANCE DE SIEMBRA Y COSECHAS AÑO  2018  (R+T)</t>
  </si>
  <si>
    <t>ESTADO DE SAN LUIS POTOSI</t>
  </si>
  <si>
    <t>CICLO PRODUCTIVO:</t>
  </si>
  <si>
    <t>SUPERFICIE PROGRAMADA  (SIEMBRA / PLANTADA) (HA)</t>
  </si>
  <si>
    <t>SUPERFICIE SEMBRADA / PLANTADA  (HA)</t>
  </si>
  <si>
    <t>SUPERFICIE A COSECHAR</t>
  </si>
  <si>
    <t>PRODUCCIÓN PROGRAMADA (TON)</t>
  </si>
  <si>
    <t>PRODUCCIÓN OBTENIDA</t>
  </si>
  <si>
    <t>VALOR PRODUCCIÓN (MILES $)</t>
  </si>
  <si>
    <t>COMENTARIOS</t>
  </si>
  <si>
    <t xml:space="preserve">P.V. 2018 </t>
  </si>
  <si>
    <t>*PERENNES 2018 / ESPECIALES (2017 2018)</t>
  </si>
  <si>
    <t>Datos corresponde avance de siembras y cosechas cultivos Perennes año 2018, y en cuanto a cultivos perennes especiales (caña de azúcar, alfalfa, café)  periodo 2017 / 2018.</t>
  </si>
  <si>
    <t>OTOÑO INVIERNO 2017 / 2018</t>
  </si>
  <si>
    <t>Resumen: Riego + Temporal (R+T)</t>
  </si>
  <si>
    <t>Fuente: Red Agropecuaria Web / SAGARPA/ SIAP</t>
  </si>
  <si>
    <t xml:space="preserve"> </t>
  </si>
  <si>
    <t>* Perennes / Superficie plantada total 322,908 Ha., y superficie en producción 292,426 Ha.</t>
  </si>
  <si>
    <t>SUPERFICIE SEMBRADA (HA)</t>
  </si>
  <si>
    <t>CONSOLIDADO CULTIVOS P.V. 2018</t>
  </si>
  <si>
    <t>SUPERFICIE PROGRAMADA A SEMBRAR (HA)</t>
  </si>
  <si>
    <t>SECRETARÍA DE DESARROLLO AGROPECUARIO Y RECURSOS HIDRÁULICOS</t>
  </si>
  <si>
    <t>SISTEMA NACIONAL DE INFORMACIÓN PARA EL DESARROLLO RURAL SUSTENTABLE</t>
  </si>
  <si>
    <t xml:space="preserve">AVANCE DE SIEMBRAS Y COSECHAS CICLO PV AÑO 2018  </t>
  </si>
  <si>
    <t>AVANCE DE SIEMBRAS Y COSECHAS CICLO PV AÑO 2018  RIEGO</t>
  </si>
  <si>
    <t>AVANCE DE SIEMBRAS Y COSECHAS CICLO PV AÑO 2018 TEMPORAL</t>
  </si>
  <si>
    <t>REPORTE AL MES DE ABRIL 2018</t>
  </si>
  <si>
    <t>CONSOLIDADO CULTIVOS O.I. 2017 / 2018</t>
  </si>
  <si>
    <t>AVANCE DE SIEMBRAS Y COSECHAS PERENNES 2017 / 2018</t>
  </si>
  <si>
    <t>AVANCE DE CULTIVOS PERENNES ESPECIALES 2017 / 2018</t>
  </si>
  <si>
    <t>Superficie a  cosechar (ha)</t>
  </si>
  <si>
    <t>Superficie cosechada  (ha)</t>
  </si>
  <si>
    <t>Producción  programada (ton)</t>
  </si>
  <si>
    <t>Producción obtenida  (ton)</t>
  </si>
  <si>
    <t>Rendimiento obtenido  (ton)</t>
  </si>
  <si>
    <t>Rendimiento  programado (ton/ha)</t>
  </si>
  <si>
    <t>AVANCE  DE SIEMBRAS Y COSECHAS PERENNES AÑO 2018 RIEGO</t>
  </si>
  <si>
    <t>AVANCE DE SIEMBRAS Y COSECHAS PERENNES AÑO 2018 TEMPORAL</t>
  </si>
  <si>
    <t>Superficie  programada a sembrar (ha)</t>
  </si>
  <si>
    <t>Superficie sembrada  (ha)</t>
  </si>
  <si>
    <t>Avance de la Producción Pecuaria 2018</t>
  </si>
  <si>
    <t>Clasificación / Especie</t>
  </si>
  <si>
    <t>Producción en el mes (ton)</t>
  </si>
  <si>
    <t>Producción acumulada (ton)</t>
  </si>
  <si>
    <t>Valor en canal 
(miles $)</t>
  </si>
  <si>
    <t>Valor de la producción (miles $)</t>
  </si>
  <si>
    <t>Leche</t>
  </si>
  <si>
    <t>Bovino</t>
  </si>
  <si>
    <t>Caprino</t>
  </si>
  <si>
    <t>Carne</t>
  </si>
  <si>
    <t>Porcino</t>
  </si>
  <si>
    <t>Ovino</t>
  </si>
  <si>
    <t>Ave</t>
  </si>
  <si>
    <t>Guajolote</t>
  </si>
  <si>
    <t>Conejo</t>
  </si>
  <si>
    <t>Otros productos</t>
  </si>
  <si>
    <t>Huevo plato</t>
  </si>
  <si>
    <t>Miel</t>
  </si>
  <si>
    <t>Cera</t>
  </si>
  <si>
    <t>Valor Total</t>
  </si>
  <si>
    <t>Lana</t>
  </si>
  <si>
    <t xml:space="preserve">             Estado de San Luis Potosi</t>
  </si>
  <si>
    <t>Ciclo O.I. 2017 / 2018, de una superficie programada a sembrar  67,201 Ha., a esta fecha  se tiene un avance de 58,288 Ha. sembradas, y 17,731 Ha cosechadas.</t>
  </si>
  <si>
    <t>Para el ciclo Primavera Verano 2018 (P.V.), se programa una  superficie a sembrar por  476,486 Ha, al mes de abril se tienen datos de 13,848 Ha. sembradas, las cuales corresponden a la modalidad bajo riego. En lo referente a siniestros se reportan 25 ha., que corresponden al cultivo de chile verde.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</si>
</sst>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#,##0_ ;[Red]\-#,##0\ "/>
    <numFmt numFmtId="167" formatCode="#,##0.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63"/>
      <name val="Arial"/>
      <family val="2"/>
    </font>
    <font>
      <sz val="8"/>
      <color indexed="9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12"/>
      <color indexed="8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name val="Trebuchet MS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Trebuchet MS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Calibri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63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FFFFFF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rgb="FFFFFFFF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9"/>
      <color theme="1"/>
      <name val="Calibri"/>
      <family val="2"/>
    </font>
    <font>
      <b/>
      <sz val="11"/>
      <color rgb="FFFF0000"/>
      <name val="Trebuchet MS"/>
      <family val="2"/>
    </font>
    <font>
      <b/>
      <sz val="9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color rgb="FF333333"/>
      <name val="Arial"/>
      <family val="2"/>
    </font>
    <font>
      <sz val="9"/>
      <color rgb="FF333333"/>
      <name val="Arial"/>
      <family val="2"/>
    </font>
    <font>
      <sz val="9"/>
      <color rgb="FFFFFF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E3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71">
    <xf numFmtId="0" fontId="0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52" applyFont="1" applyBorder="1" applyAlignment="1">
      <alignment wrapText="1"/>
      <protection/>
    </xf>
    <xf numFmtId="0" fontId="79" fillId="0" borderId="0" xfId="52" applyFont="1" applyBorder="1" applyAlignment="1">
      <alignment horizontal="left" wrapText="1"/>
      <protection/>
    </xf>
    <xf numFmtId="0" fontId="70" fillId="0" borderId="0" xfId="52" applyFill="1" applyBorder="1">
      <alignment/>
      <protection/>
    </xf>
    <xf numFmtId="0" fontId="70" fillId="0" borderId="0" xfId="52" applyBorder="1">
      <alignment/>
      <protection/>
    </xf>
    <xf numFmtId="0" fontId="14" fillId="4" borderId="10" xfId="0" applyFont="1" applyFill="1" applyBorder="1" applyAlignment="1">
      <alignment horizontal="center" vertical="center"/>
    </xf>
    <xf numFmtId="4" fontId="80" fillId="4" borderId="11" xfId="0" applyNumberFormat="1" applyFont="1" applyFill="1" applyBorder="1" applyAlignment="1">
      <alignment horizontal="center" vertical="center" wrapText="1"/>
    </xf>
    <xf numFmtId="4" fontId="81" fillId="0" borderId="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80" fillId="0" borderId="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2" fillId="0" borderId="14" xfId="0" applyFont="1" applyFill="1" applyBorder="1" applyAlignment="1">
      <alignment horizontal="right" vertical="top" wrapText="1"/>
    </xf>
    <xf numFmtId="4" fontId="82" fillId="0" borderId="14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83" fillId="0" borderId="0" xfId="0" applyFont="1" applyFill="1" applyBorder="1" applyAlignment="1">
      <alignment horizontal="left" vertical="top" wrapText="1"/>
    </xf>
    <xf numFmtId="4" fontId="83" fillId="0" borderId="0" xfId="0" applyNumberFormat="1" applyFont="1" applyFill="1" applyBorder="1" applyAlignment="1">
      <alignment horizontal="right" vertical="top" wrapText="1"/>
    </xf>
    <xf numFmtId="0" fontId="83" fillId="0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2" fillId="33" borderId="14" xfId="0" applyFont="1" applyFill="1" applyBorder="1" applyAlignment="1">
      <alignment horizontal="right" vertical="top" wrapText="1"/>
    </xf>
    <xf numFmtId="0" fontId="82" fillId="34" borderId="14" xfId="0" applyFont="1" applyFill="1" applyBorder="1" applyAlignment="1">
      <alignment horizontal="right" vertical="top" wrapText="1"/>
    </xf>
    <xf numFmtId="4" fontId="82" fillId="34" borderId="14" xfId="0" applyNumberFormat="1" applyFont="1" applyFill="1" applyBorder="1" applyAlignment="1">
      <alignment horizontal="right" vertical="top" wrapText="1"/>
    </xf>
    <xf numFmtId="4" fontId="82" fillId="33" borderId="14" xfId="0" applyNumberFormat="1" applyFont="1" applyFill="1" applyBorder="1" applyAlignment="1">
      <alignment horizontal="right" vertical="top" wrapText="1"/>
    </xf>
    <xf numFmtId="4" fontId="82" fillId="35" borderId="14" xfId="0" applyNumberFormat="1" applyFont="1" applyFill="1" applyBorder="1" applyAlignment="1">
      <alignment horizontal="right" vertical="top" wrapText="1"/>
    </xf>
    <xf numFmtId="0" fontId="0" fillId="35" borderId="14" xfId="0" applyFill="1" applyBorder="1" applyAlignment="1">
      <alignment/>
    </xf>
    <xf numFmtId="0" fontId="82" fillId="35" borderId="14" xfId="0" applyFont="1" applyFill="1" applyBorder="1" applyAlignment="1">
      <alignment horizontal="right" vertical="top" wrapText="1"/>
    </xf>
    <xf numFmtId="0" fontId="80" fillId="0" borderId="0" xfId="52" applyFont="1" applyBorder="1" applyAlignment="1">
      <alignment wrapText="1"/>
      <protection/>
    </xf>
    <xf numFmtId="0" fontId="84" fillId="0" borderId="0" xfId="52" applyFont="1" applyBorder="1" applyAlignment="1">
      <alignment horizontal="left" wrapText="1"/>
      <protection/>
    </xf>
    <xf numFmtId="0" fontId="84" fillId="0" borderId="0" xfId="52" applyFont="1" applyFill="1" applyBorder="1">
      <alignment/>
      <protection/>
    </xf>
    <xf numFmtId="0" fontId="84" fillId="0" borderId="0" xfId="52" applyFont="1" applyBorder="1">
      <alignment/>
      <protection/>
    </xf>
    <xf numFmtId="0" fontId="80" fillId="0" borderId="0" xfId="0" applyFont="1" applyBorder="1" applyAlignment="1">
      <alignment horizontal="center" vertical="center" wrapText="1"/>
    </xf>
    <xf numFmtId="3" fontId="8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4" fillId="0" borderId="0" xfId="52" applyFont="1" applyFill="1" applyBorder="1" applyAlignment="1">
      <alignment horizontal="left" wrapText="1"/>
      <protection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 wrapText="1"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4" fontId="15" fillId="0" borderId="0" xfId="0" applyNumberFormat="1" applyFont="1" applyFill="1" applyBorder="1" applyAlignment="1">
      <alignment horizontal="right" vertical="top" wrapText="1"/>
    </xf>
    <xf numFmtId="164" fontId="14" fillId="0" borderId="0" xfId="0" applyNumberFormat="1" applyFont="1" applyFill="1" applyBorder="1" applyAlignment="1">
      <alignment vertical="center"/>
    </xf>
    <xf numFmtId="0" fontId="87" fillId="0" borderId="0" xfId="0" applyFont="1" applyFill="1" applyBorder="1" applyAlignment="1">
      <alignment horizontal="left" vertical="top" wrapText="1"/>
    </xf>
    <xf numFmtId="0" fontId="87" fillId="0" borderId="0" xfId="0" applyFont="1" applyFill="1" applyBorder="1" applyAlignment="1">
      <alignment horizontal="right" vertical="top" wrapText="1"/>
    </xf>
    <xf numFmtId="4" fontId="87" fillId="0" borderId="0" xfId="0" applyNumberFormat="1" applyFont="1" applyFill="1" applyBorder="1" applyAlignment="1">
      <alignment horizontal="right" vertical="top" wrapText="1"/>
    </xf>
    <xf numFmtId="4" fontId="77" fillId="0" borderId="0" xfId="0" applyNumberFormat="1" applyFont="1" applyFill="1" applyBorder="1" applyAlignment="1">
      <alignment horizontal="right" vertical="top" wrapText="1"/>
    </xf>
    <xf numFmtId="0" fontId="82" fillId="0" borderId="0" xfId="0" applyFont="1" applyFill="1" applyBorder="1" applyAlignment="1">
      <alignment horizontal="right" vertical="top" wrapText="1"/>
    </xf>
    <xf numFmtId="4" fontId="82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8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80" fillId="0" borderId="0" xfId="52" applyFont="1" applyBorder="1" applyAlignment="1">
      <alignment horizontal="left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8" fillId="0" borderId="17" xfId="0" applyFont="1" applyBorder="1" applyAlignment="1">
      <alignment/>
    </xf>
    <xf numFmtId="0" fontId="89" fillId="0" borderId="17" xfId="0" applyFont="1" applyBorder="1" applyAlignment="1">
      <alignment/>
    </xf>
    <xf numFmtId="0" fontId="90" fillId="0" borderId="17" xfId="0" applyFont="1" applyBorder="1" applyAlignment="1">
      <alignment/>
    </xf>
    <xf numFmtId="0" fontId="90" fillId="0" borderId="18" xfId="0" applyFont="1" applyBorder="1" applyAlignment="1">
      <alignment/>
    </xf>
    <xf numFmtId="0" fontId="0" fillId="0" borderId="15" xfId="0" applyBorder="1" applyAlignment="1">
      <alignment/>
    </xf>
    <xf numFmtId="0" fontId="76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90" fillId="0" borderId="19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25" fillId="0" borderId="19" xfId="0" applyFont="1" applyBorder="1" applyAlignment="1">
      <alignment/>
    </xf>
    <xf numFmtId="0" fontId="91" fillId="36" borderId="20" xfId="0" applyFont="1" applyFill="1" applyBorder="1" applyAlignment="1">
      <alignment/>
    </xf>
    <xf numFmtId="0" fontId="0" fillId="0" borderId="21" xfId="0" applyBorder="1" applyAlignment="1">
      <alignment/>
    </xf>
    <xf numFmtId="0" fontId="90" fillId="0" borderId="21" xfId="0" applyFont="1" applyBorder="1" applyAlignment="1">
      <alignment/>
    </xf>
    <xf numFmtId="0" fontId="90" fillId="0" borderId="22" xfId="0" applyFont="1" applyBorder="1" applyAlignment="1">
      <alignment/>
    </xf>
    <xf numFmtId="0" fontId="28" fillId="13" borderId="23" xfId="52" applyFont="1" applyFill="1" applyBorder="1" applyAlignment="1">
      <alignment horizontal="center" vertical="center" wrapText="1"/>
      <protection/>
    </xf>
    <xf numFmtId="0" fontId="28" fillId="13" borderId="24" xfId="52" applyFont="1" applyFill="1" applyBorder="1" applyAlignment="1">
      <alignment horizontal="center" vertical="center" wrapText="1"/>
      <protection/>
    </xf>
    <xf numFmtId="0" fontId="26" fillId="13" borderId="2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0" borderId="26" xfId="0" applyFont="1" applyFill="1" applyBorder="1" applyAlignment="1">
      <alignment horizontal="center" wrapText="1"/>
    </xf>
    <xf numFmtId="165" fontId="26" fillId="0" borderId="27" xfId="47" applyNumberFormat="1" applyFont="1" applyFill="1" applyBorder="1" applyAlignment="1">
      <alignment horizontal="center" wrapText="1"/>
    </xf>
    <xf numFmtId="166" fontId="26" fillId="0" borderId="14" xfId="0" applyNumberFormat="1" applyFont="1" applyFill="1" applyBorder="1" applyAlignment="1">
      <alignment horizontal="center" wrapText="1"/>
    </xf>
    <xf numFmtId="165" fontId="26" fillId="0" borderId="14" xfId="0" applyNumberFormat="1" applyFont="1" applyFill="1" applyBorder="1" applyAlignment="1">
      <alignment horizontal="center" wrapText="1"/>
    </xf>
    <xf numFmtId="3" fontId="26" fillId="0" borderId="14" xfId="0" applyNumberFormat="1" applyFont="1" applyFill="1" applyBorder="1" applyAlignment="1">
      <alignment horizontal="center" wrapText="1"/>
    </xf>
    <xf numFmtId="0" fontId="29" fillId="37" borderId="28" xfId="0" applyFont="1" applyFill="1" applyBorder="1" applyAlignment="1">
      <alignment horizontal="justify"/>
    </xf>
    <xf numFmtId="3" fontId="26" fillId="0" borderId="27" xfId="0" applyNumberFormat="1" applyFont="1" applyFill="1" applyBorder="1" applyAlignment="1">
      <alignment horizontal="center" wrapText="1"/>
    </xf>
    <xf numFmtId="165" fontId="26" fillId="0" borderId="14" xfId="47" applyNumberFormat="1" applyFont="1" applyFill="1" applyBorder="1" applyAlignment="1">
      <alignment horizontal="right" wrapText="1"/>
    </xf>
    <xf numFmtId="167" fontId="26" fillId="0" borderId="14" xfId="0" applyNumberFormat="1" applyFont="1" applyFill="1" applyBorder="1" applyAlignment="1">
      <alignment horizontal="center" wrapText="1"/>
    </xf>
    <xf numFmtId="165" fontId="26" fillId="0" borderId="14" xfId="0" applyNumberFormat="1" applyFont="1" applyFill="1" applyBorder="1" applyAlignment="1">
      <alignment horizontal="center"/>
    </xf>
    <xf numFmtId="165" fontId="26" fillId="0" borderId="14" xfId="47" applyNumberFormat="1" applyFont="1" applyFill="1" applyBorder="1" applyAlignment="1">
      <alignment wrapText="1"/>
    </xf>
    <xf numFmtId="3" fontId="26" fillId="0" borderId="14" xfId="0" applyNumberFormat="1" applyFont="1" applyFill="1" applyBorder="1" applyAlignment="1">
      <alignment wrapText="1"/>
    </xf>
    <xf numFmtId="0" fontId="29" fillId="37" borderId="28" xfId="0" applyFont="1" applyFill="1" applyBorder="1" applyAlignment="1">
      <alignment horizontal="justify" wrapText="1"/>
    </xf>
    <xf numFmtId="0" fontId="24" fillId="0" borderId="0" xfId="0" applyFont="1" applyAlignment="1">
      <alignment wrapText="1"/>
    </xf>
    <xf numFmtId="3" fontId="26" fillId="0" borderId="27" xfId="0" applyNumberFormat="1" applyFont="1" applyFill="1" applyBorder="1" applyAlignment="1">
      <alignment horizontal="center"/>
    </xf>
    <xf numFmtId="166" fontId="26" fillId="0" borderId="14" xfId="0" applyNumberFormat="1" applyFont="1" applyFill="1" applyBorder="1" applyAlignment="1">
      <alignment horizontal="center"/>
    </xf>
    <xf numFmtId="166" fontId="26" fillId="36" borderId="14" xfId="0" applyNumberFormat="1" applyFont="1" applyFill="1" applyBorder="1" applyAlignment="1">
      <alignment horizontal="center"/>
    </xf>
    <xf numFmtId="165" fontId="26" fillId="0" borderId="14" xfId="47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6" fillId="35" borderId="10" xfId="0" applyFont="1" applyFill="1" applyBorder="1" applyAlignment="1">
      <alignment horizontal="center"/>
    </xf>
    <xf numFmtId="3" fontId="26" fillId="35" borderId="11" xfId="0" applyNumberFormat="1" applyFont="1" applyFill="1" applyBorder="1" applyAlignment="1">
      <alignment horizontal="center"/>
    </xf>
    <xf numFmtId="0" fontId="76" fillId="0" borderId="0" xfId="0" applyFont="1" applyAlignment="1">
      <alignment/>
    </xf>
    <xf numFmtId="165" fontId="72" fillId="0" borderId="0" xfId="47" applyNumberFormat="1" applyFont="1" applyAlignment="1">
      <alignment/>
    </xf>
    <xf numFmtId="0" fontId="93" fillId="0" borderId="0" xfId="0" applyFont="1" applyAlignment="1">
      <alignment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0" fontId="94" fillId="35" borderId="22" xfId="0" applyFont="1" applyFill="1" applyBorder="1" applyAlignment="1">
      <alignment horizontal="justify" wrapText="1"/>
    </xf>
    <xf numFmtId="17" fontId="80" fillId="0" borderId="19" xfId="52" applyNumberFormat="1" applyFont="1" applyBorder="1" applyAlignment="1">
      <alignment horizontal="left" wrapText="1"/>
      <protection/>
    </xf>
    <xf numFmtId="4" fontId="80" fillId="4" borderId="29" xfId="0" applyNumberFormat="1" applyFont="1" applyFill="1" applyBorder="1" applyAlignment="1">
      <alignment horizontal="center" vertical="center" wrapText="1"/>
    </xf>
    <xf numFmtId="0" fontId="14" fillId="38" borderId="16" xfId="0" applyFont="1" applyFill="1" applyBorder="1" applyAlignment="1">
      <alignment horizontal="center" vertical="center" wrapText="1"/>
    </xf>
    <xf numFmtId="0" fontId="14" fillId="38" borderId="14" xfId="52" applyFont="1" applyFill="1" applyBorder="1" applyAlignment="1">
      <alignment horizontal="center" vertical="center" wrapText="1"/>
      <protection/>
    </xf>
    <xf numFmtId="0" fontId="14" fillId="38" borderId="28" xfId="52" applyFont="1" applyFill="1" applyBorder="1" applyAlignment="1">
      <alignment horizontal="center" vertical="center" wrapText="1"/>
      <protection/>
    </xf>
    <xf numFmtId="17" fontId="0" fillId="0" borderId="30" xfId="0" applyNumberFormat="1" applyBorder="1" applyAlignment="1">
      <alignment vertical="center" wrapText="1"/>
    </xf>
    <xf numFmtId="0" fontId="82" fillId="36" borderId="14" xfId="0" applyFont="1" applyFill="1" applyBorder="1" applyAlignment="1">
      <alignment horizontal="right" vertical="top" wrapText="1"/>
    </xf>
    <xf numFmtId="0" fontId="14" fillId="38" borderId="26" xfId="0" applyFont="1" applyFill="1" applyBorder="1" applyAlignment="1">
      <alignment horizontal="center" vertical="center" wrapText="1"/>
    </xf>
    <xf numFmtId="0" fontId="14" fillId="38" borderId="14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left" vertical="top" wrapText="1"/>
    </xf>
    <xf numFmtId="4" fontId="33" fillId="35" borderId="14" xfId="0" applyNumberFormat="1" applyFont="1" applyFill="1" applyBorder="1" applyAlignment="1">
      <alignment horizontal="right" vertical="top" wrapText="1"/>
    </xf>
    <xf numFmtId="0" fontId="33" fillId="35" borderId="14" xfId="0" applyFont="1" applyFill="1" applyBorder="1" applyAlignment="1">
      <alignment horizontal="right" vertical="top" wrapText="1"/>
    </xf>
    <xf numFmtId="43" fontId="33" fillId="35" borderId="14" xfId="47" applyFont="1" applyFill="1" applyBorder="1" applyAlignment="1">
      <alignment horizontal="right" vertical="top" wrapText="1"/>
    </xf>
    <xf numFmtId="0" fontId="95" fillId="35" borderId="14" xfId="0" applyFont="1" applyFill="1" applyBorder="1" applyAlignment="1">
      <alignment horizontal="right" vertical="top" wrapText="1"/>
    </xf>
    <xf numFmtId="0" fontId="95" fillId="35" borderId="14" xfId="0" applyFont="1" applyFill="1" applyBorder="1" applyAlignment="1">
      <alignment horizontal="left" vertical="top" wrapText="1"/>
    </xf>
    <xf numFmtId="0" fontId="95" fillId="0" borderId="14" xfId="0" applyFont="1" applyFill="1" applyBorder="1" applyAlignment="1">
      <alignment horizontal="left" vertical="top" wrapText="1"/>
    </xf>
    <xf numFmtId="4" fontId="93" fillId="35" borderId="14" xfId="0" applyNumberFormat="1" applyFont="1" applyFill="1" applyBorder="1" applyAlignment="1">
      <alignment/>
    </xf>
    <xf numFmtId="4" fontId="93" fillId="36" borderId="14" xfId="0" applyNumberFormat="1" applyFont="1" applyFill="1" applyBorder="1" applyAlignment="1">
      <alignment/>
    </xf>
    <xf numFmtId="0" fontId="95" fillId="35" borderId="31" xfId="0" applyFont="1" applyFill="1" applyBorder="1" applyAlignment="1">
      <alignment horizontal="left" vertical="top" wrapText="1"/>
    </xf>
    <xf numFmtId="0" fontId="82" fillId="35" borderId="31" xfId="0" applyFont="1" applyFill="1" applyBorder="1" applyAlignment="1">
      <alignment horizontal="right" vertical="top" wrapText="1"/>
    </xf>
    <xf numFmtId="0" fontId="0" fillId="35" borderId="31" xfId="0" applyFill="1" applyBorder="1" applyAlignment="1">
      <alignment/>
    </xf>
    <xf numFmtId="4" fontId="93" fillId="35" borderId="31" xfId="0" applyNumberFormat="1" applyFont="1" applyFill="1" applyBorder="1" applyAlignment="1">
      <alignment/>
    </xf>
    <xf numFmtId="0" fontId="33" fillId="35" borderId="32" xfId="0" applyFont="1" applyFill="1" applyBorder="1" applyAlignment="1">
      <alignment horizontal="left" vertical="top" wrapText="1"/>
    </xf>
    <xf numFmtId="4" fontId="33" fillId="35" borderId="33" xfId="0" applyNumberFormat="1" applyFont="1" applyFill="1" applyBorder="1" applyAlignment="1">
      <alignment horizontal="right" vertical="top" wrapText="1"/>
    </xf>
    <xf numFmtId="0" fontId="35" fillId="35" borderId="33" xfId="0" applyFont="1" applyFill="1" applyBorder="1" applyAlignment="1">
      <alignment/>
    </xf>
    <xf numFmtId="4" fontId="35" fillId="35" borderId="33" xfId="0" applyNumberFormat="1" applyFont="1" applyFill="1" applyBorder="1" applyAlignment="1">
      <alignment/>
    </xf>
    <xf numFmtId="0" fontId="33" fillId="35" borderId="33" xfId="0" applyFont="1" applyFill="1" applyBorder="1" applyAlignment="1">
      <alignment horizontal="right" vertical="top" wrapText="1"/>
    </xf>
    <xf numFmtId="0" fontId="35" fillId="35" borderId="34" xfId="0" applyFont="1" applyFill="1" applyBorder="1" applyAlignment="1">
      <alignment/>
    </xf>
    <xf numFmtId="0" fontId="95" fillId="0" borderId="31" xfId="0" applyFont="1" applyFill="1" applyBorder="1" applyAlignment="1">
      <alignment horizontal="left" vertical="top" wrapText="1"/>
    </xf>
    <xf numFmtId="0" fontId="82" fillId="0" borderId="31" xfId="0" applyFont="1" applyFill="1" applyBorder="1" applyAlignment="1">
      <alignment horizontal="right" vertical="top" wrapText="1"/>
    </xf>
    <xf numFmtId="0" fontId="0" fillId="0" borderId="31" xfId="0" applyFill="1" applyBorder="1" applyAlignment="1">
      <alignment/>
    </xf>
    <xf numFmtId="0" fontId="82" fillId="36" borderId="31" xfId="0" applyFont="1" applyFill="1" applyBorder="1" applyAlignment="1">
      <alignment horizontal="right" vertical="top" wrapText="1"/>
    </xf>
    <xf numFmtId="43" fontId="33" fillId="35" borderId="33" xfId="47" applyFont="1" applyFill="1" applyBorder="1" applyAlignment="1">
      <alignment horizontal="right" vertical="top" wrapText="1"/>
    </xf>
    <xf numFmtId="0" fontId="33" fillId="35" borderId="34" xfId="0" applyFont="1" applyFill="1" applyBorder="1" applyAlignment="1">
      <alignment horizontal="right" vertical="top" wrapText="1"/>
    </xf>
    <xf numFmtId="17" fontId="0" fillId="0" borderId="19" xfId="0" applyNumberFormat="1" applyBorder="1" applyAlignment="1">
      <alignment vertical="center" wrapText="1"/>
    </xf>
    <xf numFmtId="0" fontId="96" fillId="0" borderId="0" xfId="0" applyFont="1" applyAlignment="1">
      <alignment/>
    </xf>
    <xf numFmtId="0" fontId="96" fillId="0" borderId="0" xfId="0" applyFont="1" applyBorder="1" applyAlignment="1">
      <alignment/>
    </xf>
    <xf numFmtId="0" fontId="96" fillId="0" borderId="0" xfId="0" applyFont="1" applyFill="1" applyBorder="1" applyAlignment="1">
      <alignment/>
    </xf>
    <xf numFmtId="4" fontId="97" fillId="0" borderId="0" xfId="0" applyNumberFormat="1" applyFont="1" applyBorder="1" applyAlignment="1">
      <alignment/>
    </xf>
    <xf numFmtId="3" fontId="97" fillId="0" borderId="0" xfId="0" applyNumberFormat="1" applyFont="1" applyBorder="1" applyAlignment="1">
      <alignment/>
    </xf>
    <xf numFmtId="4" fontId="96" fillId="0" borderId="0" xfId="0" applyNumberFormat="1" applyFont="1" applyAlignment="1">
      <alignment/>
    </xf>
    <xf numFmtId="0" fontId="96" fillId="0" borderId="0" xfId="0" applyFont="1" applyAlignment="1">
      <alignment vertical="center" wrapText="1"/>
    </xf>
    <xf numFmtId="4" fontId="98" fillId="0" borderId="0" xfId="0" applyNumberFormat="1" applyFont="1" applyAlignment="1">
      <alignment/>
    </xf>
    <xf numFmtId="0" fontId="96" fillId="0" borderId="15" xfId="0" applyFont="1" applyBorder="1" applyAlignment="1">
      <alignment/>
    </xf>
    <xf numFmtId="0" fontId="80" fillId="0" borderId="0" xfId="0" applyFont="1" applyBorder="1" applyAlignment="1">
      <alignment vertical="center" wrapText="1"/>
    </xf>
    <xf numFmtId="0" fontId="96" fillId="0" borderId="19" xfId="0" applyFont="1" applyBorder="1" applyAlignment="1">
      <alignment/>
    </xf>
    <xf numFmtId="0" fontId="14" fillId="38" borderId="28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/>
    </xf>
    <xf numFmtId="4" fontId="78" fillId="0" borderId="11" xfId="0" applyNumberFormat="1" applyFont="1" applyBorder="1" applyAlignment="1">
      <alignment/>
    </xf>
    <xf numFmtId="3" fontId="78" fillId="0" borderId="11" xfId="0" applyNumberFormat="1" applyFont="1" applyBorder="1" applyAlignment="1">
      <alignment/>
    </xf>
    <xf numFmtId="4" fontId="78" fillId="0" borderId="29" xfId="0" applyNumberFormat="1" applyFont="1" applyBorder="1" applyAlignment="1">
      <alignment/>
    </xf>
    <xf numFmtId="0" fontId="99" fillId="33" borderId="14" xfId="0" applyFont="1" applyFill="1" applyBorder="1" applyAlignment="1">
      <alignment horizontal="left" vertical="top" wrapText="1"/>
    </xf>
    <xf numFmtId="0" fontId="99" fillId="34" borderId="14" xfId="0" applyFont="1" applyFill="1" applyBorder="1" applyAlignment="1">
      <alignment horizontal="left" vertical="top" wrapText="1"/>
    </xf>
    <xf numFmtId="0" fontId="95" fillId="33" borderId="14" xfId="0" applyFont="1" applyFill="1" applyBorder="1" applyAlignment="1">
      <alignment horizontal="left" vertical="top" wrapText="1"/>
    </xf>
    <xf numFmtId="0" fontId="95" fillId="34" borderId="14" xfId="0" applyFont="1" applyFill="1" applyBorder="1" applyAlignment="1">
      <alignment horizontal="left" vertical="top" wrapText="1"/>
    </xf>
    <xf numFmtId="0" fontId="0" fillId="0" borderId="35" xfId="0" applyBorder="1" applyAlignment="1">
      <alignment/>
    </xf>
    <xf numFmtId="0" fontId="80" fillId="0" borderId="36" xfId="52" applyFont="1" applyBorder="1" applyAlignment="1">
      <alignment wrapText="1"/>
      <protection/>
    </xf>
    <xf numFmtId="4" fontId="96" fillId="0" borderId="0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96" fillId="0" borderId="39" xfId="0" applyFont="1" applyBorder="1" applyAlignment="1">
      <alignment/>
    </xf>
    <xf numFmtId="0" fontId="96" fillId="0" borderId="0" xfId="0" applyFont="1" applyBorder="1" applyAlignment="1">
      <alignment vertical="center" wrapText="1"/>
    </xf>
    <xf numFmtId="3" fontId="80" fillId="0" borderId="11" xfId="0" applyNumberFormat="1" applyFont="1" applyBorder="1" applyAlignment="1">
      <alignment horizontal="center" vertical="center" wrapText="1"/>
    </xf>
    <xf numFmtId="4" fontId="80" fillId="0" borderId="11" xfId="0" applyNumberFormat="1" applyFont="1" applyBorder="1" applyAlignment="1">
      <alignment horizontal="center" vertical="center" wrapText="1"/>
    </xf>
    <xf numFmtId="4" fontId="80" fillId="0" borderId="29" xfId="0" applyNumberFormat="1" applyFont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center"/>
    </xf>
    <xf numFmtId="4" fontId="82" fillId="36" borderId="14" xfId="0" applyNumberFormat="1" applyFont="1" applyFill="1" applyBorder="1" applyAlignment="1">
      <alignment horizontal="right" vertical="top" wrapText="1"/>
    </xf>
    <xf numFmtId="43" fontId="82" fillId="33" borderId="14" xfId="47" applyFont="1" applyFill="1" applyBorder="1" applyAlignment="1">
      <alignment horizontal="right" vertical="top" wrapText="1"/>
    </xf>
    <xf numFmtId="43" fontId="82" fillId="36" borderId="14" xfId="47" applyFont="1" applyFill="1" applyBorder="1" applyAlignment="1">
      <alignment horizontal="right" vertical="top" wrapText="1"/>
    </xf>
    <xf numFmtId="43" fontId="33" fillId="35" borderId="14" xfId="0" applyNumberFormat="1" applyFont="1" applyFill="1" applyBorder="1" applyAlignment="1">
      <alignment horizontal="right" vertical="top" wrapText="1"/>
    </xf>
    <xf numFmtId="43" fontId="78" fillId="0" borderId="11" xfId="0" applyNumberFormat="1" applyFont="1" applyBorder="1" applyAlignment="1">
      <alignment/>
    </xf>
    <xf numFmtId="4" fontId="80" fillId="0" borderId="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4" fillId="0" borderId="0" xfId="0" applyFont="1" applyBorder="1" applyAlignment="1">
      <alignment/>
    </xf>
    <xf numFmtId="0" fontId="33" fillId="0" borderId="0" xfId="0" applyFont="1" applyFill="1" applyBorder="1" applyAlignment="1">
      <alignment vertical="center"/>
    </xf>
    <xf numFmtId="0" fontId="100" fillId="39" borderId="14" xfId="0" applyFont="1" applyFill="1" applyBorder="1" applyAlignment="1">
      <alignment horizontal="right" vertical="top" wrapText="1"/>
    </xf>
    <xf numFmtId="4" fontId="100" fillId="39" borderId="14" xfId="0" applyNumberFormat="1" applyFont="1" applyFill="1" applyBorder="1" applyAlignment="1">
      <alignment horizontal="right" vertical="top" wrapText="1"/>
    </xf>
    <xf numFmtId="0" fontId="100" fillId="0" borderId="14" xfId="0" applyFont="1" applyFill="1" applyBorder="1" applyAlignment="1">
      <alignment horizontal="right" vertical="top" wrapText="1"/>
    </xf>
    <xf numFmtId="4" fontId="100" fillId="0" borderId="14" xfId="0" applyNumberFormat="1" applyFont="1" applyFill="1" applyBorder="1" applyAlignment="1">
      <alignment horizontal="right" vertical="top" wrapText="1"/>
    </xf>
    <xf numFmtId="0" fontId="84" fillId="39" borderId="14" xfId="0" applyFont="1" applyFill="1" applyBorder="1" applyAlignment="1">
      <alignment/>
    </xf>
    <xf numFmtId="0" fontId="84" fillId="0" borderId="14" xfId="0" applyFont="1" applyFill="1" applyBorder="1" applyAlignment="1">
      <alignment/>
    </xf>
    <xf numFmtId="0" fontId="101" fillId="0" borderId="0" xfId="0" applyFont="1" applyFill="1" applyBorder="1" applyAlignment="1">
      <alignment horizontal="left" vertical="top" wrapText="1"/>
    </xf>
    <xf numFmtId="4" fontId="101" fillId="0" borderId="0" xfId="0" applyNumberFormat="1" applyFont="1" applyFill="1" applyBorder="1" applyAlignment="1">
      <alignment horizontal="right" vertical="top" wrapText="1"/>
    </xf>
    <xf numFmtId="0" fontId="101" fillId="0" borderId="0" xfId="0" applyFont="1" applyFill="1" applyBorder="1" applyAlignment="1">
      <alignment horizontal="right" vertical="top" wrapText="1"/>
    </xf>
    <xf numFmtId="0" fontId="84" fillId="0" borderId="36" xfId="0" applyFont="1" applyBorder="1" applyAlignment="1">
      <alignment/>
    </xf>
    <xf numFmtId="0" fontId="84" fillId="0" borderId="0" xfId="0" applyFont="1" applyFill="1" applyBorder="1" applyAlignment="1">
      <alignment/>
    </xf>
    <xf numFmtId="17" fontId="84" fillId="0" borderId="37" xfId="0" applyNumberFormat="1" applyFont="1" applyBorder="1" applyAlignment="1">
      <alignment/>
    </xf>
    <xf numFmtId="43" fontId="100" fillId="39" borderId="14" xfId="47" applyFont="1" applyFill="1" applyBorder="1" applyAlignment="1">
      <alignment horizontal="right" vertical="top" wrapText="1"/>
    </xf>
    <xf numFmtId="43" fontId="100" fillId="36" borderId="14" xfId="47" applyFont="1" applyFill="1" applyBorder="1" applyAlignment="1">
      <alignment horizontal="right" vertical="top" wrapText="1"/>
    </xf>
    <xf numFmtId="4" fontId="100" fillId="36" borderId="14" xfId="0" applyNumberFormat="1" applyFont="1" applyFill="1" applyBorder="1" applyAlignment="1">
      <alignment horizontal="right" vertical="top" wrapText="1"/>
    </xf>
    <xf numFmtId="0" fontId="33" fillId="38" borderId="26" xfId="0" applyFont="1" applyFill="1" applyBorder="1" applyAlignment="1">
      <alignment horizontal="center" vertical="center" wrapText="1"/>
    </xf>
    <xf numFmtId="0" fontId="33" fillId="38" borderId="14" xfId="52" applyFont="1" applyFill="1" applyBorder="1" applyAlignment="1">
      <alignment horizontal="center" vertical="center" wrapText="1"/>
      <protection/>
    </xf>
    <xf numFmtId="0" fontId="33" fillId="38" borderId="28" xfId="52" applyFont="1" applyFill="1" applyBorder="1" applyAlignment="1">
      <alignment horizontal="center" vertical="center" wrapText="1"/>
      <protection/>
    </xf>
    <xf numFmtId="0" fontId="33" fillId="38" borderId="14" xfId="0" applyFont="1" applyFill="1" applyBorder="1" applyAlignment="1">
      <alignment horizontal="center" vertical="center" wrapText="1"/>
    </xf>
    <xf numFmtId="0" fontId="95" fillId="39" borderId="14" xfId="0" applyFont="1" applyFill="1" applyBorder="1" applyAlignment="1">
      <alignment horizontal="left" vertical="top" wrapText="1"/>
    </xf>
    <xf numFmtId="0" fontId="14" fillId="9" borderId="14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vertical="top" wrapText="1"/>
    </xf>
    <xf numFmtId="0" fontId="34" fillId="9" borderId="14" xfId="0" applyFont="1" applyFill="1" applyBorder="1" applyAlignment="1">
      <alignment vertical="top" wrapText="1"/>
    </xf>
    <xf numFmtId="0" fontId="34" fillId="37" borderId="14" xfId="0" applyFont="1" applyFill="1" applyBorder="1" applyAlignment="1">
      <alignment horizontal="right" vertical="top" wrapText="1"/>
    </xf>
    <xf numFmtId="4" fontId="34" fillId="37" borderId="14" xfId="0" applyNumberFormat="1" applyFont="1" applyFill="1" applyBorder="1" applyAlignment="1">
      <alignment horizontal="right" vertical="top" wrapText="1"/>
    </xf>
    <xf numFmtId="0" fontId="98" fillId="0" borderId="16" xfId="0" applyFont="1" applyBorder="1" applyAlignment="1">
      <alignment/>
    </xf>
    <xf numFmtId="0" fontId="98" fillId="0" borderId="15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17" fontId="43" fillId="0" borderId="19" xfId="0" applyNumberFormat="1" applyFont="1" applyBorder="1" applyAlignment="1">
      <alignment/>
    </xf>
    <xf numFmtId="0" fontId="14" fillId="9" borderId="26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0" fontId="15" fillId="9" borderId="28" xfId="0" applyFont="1" applyFill="1" applyBorder="1" applyAlignment="1">
      <alignment vertical="top" wrapText="1"/>
    </xf>
    <xf numFmtId="0" fontId="99" fillId="36" borderId="26" xfId="0" applyFont="1" applyFill="1" applyBorder="1" applyAlignment="1">
      <alignment horizontal="left" vertical="top" wrapText="1"/>
    </xf>
    <xf numFmtId="4" fontId="82" fillId="36" borderId="28" xfId="0" applyNumberFormat="1" applyFont="1" applyFill="1" applyBorder="1" applyAlignment="1">
      <alignment horizontal="right" vertical="top" wrapText="1"/>
    </xf>
    <xf numFmtId="0" fontId="34" fillId="37" borderId="26" xfId="0" applyFont="1" applyFill="1" applyBorder="1" applyAlignment="1">
      <alignment horizontal="left" vertical="top" wrapText="1"/>
    </xf>
    <xf numFmtId="4" fontId="34" fillId="37" borderId="28" xfId="0" applyNumberFormat="1" applyFont="1" applyFill="1" applyBorder="1" applyAlignment="1">
      <alignment horizontal="right" vertical="top" wrapText="1"/>
    </xf>
    <xf numFmtId="0" fontId="34" fillId="9" borderId="28" xfId="0" applyFont="1" applyFill="1" applyBorder="1" applyAlignment="1">
      <alignment vertical="top" wrapText="1"/>
    </xf>
    <xf numFmtId="0" fontId="82" fillId="36" borderId="28" xfId="0" applyFont="1" applyFill="1" applyBorder="1" applyAlignment="1">
      <alignment horizontal="right" vertical="top" wrapText="1"/>
    </xf>
    <xf numFmtId="0" fontId="34" fillId="37" borderId="28" xfId="0" applyFont="1" applyFill="1" applyBorder="1" applyAlignment="1">
      <alignment horizontal="right" vertical="top" wrapText="1"/>
    </xf>
    <xf numFmtId="0" fontId="34" fillId="37" borderId="10" xfId="0" applyFont="1" applyFill="1" applyBorder="1" applyAlignment="1">
      <alignment horizontal="left" vertical="top" wrapText="1"/>
    </xf>
    <xf numFmtId="0" fontId="34" fillId="37" borderId="11" xfId="0" applyFont="1" applyFill="1" applyBorder="1" applyAlignment="1">
      <alignment horizontal="right" vertical="top" wrapText="1"/>
    </xf>
    <xf numFmtId="4" fontId="34" fillId="37" borderId="29" xfId="0" applyNumberFormat="1" applyFont="1" applyFill="1" applyBorder="1" applyAlignment="1">
      <alignment horizontal="right" vertical="top" wrapText="1"/>
    </xf>
    <xf numFmtId="0" fontId="43" fillId="35" borderId="32" xfId="0" applyFont="1" applyFill="1" applyBorder="1" applyAlignment="1">
      <alignment/>
    </xf>
    <xf numFmtId="4" fontId="43" fillId="35" borderId="34" xfId="0" applyNumberFormat="1" applyFont="1" applyFill="1" applyBorder="1" applyAlignment="1">
      <alignment/>
    </xf>
    <xf numFmtId="17" fontId="26" fillId="0" borderId="0" xfId="0" applyNumberFormat="1" applyFont="1" applyFill="1" applyBorder="1" applyAlignment="1">
      <alignment horizontal="center" vertical="center"/>
    </xf>
    <xf numFmtId="0" fontId="80" fillId="0" borderId="16" xfId="52" applyFont="1" applyBorder="1" applyAlignment="1">
      <alignment horizontal="center" wrapText="1"/>
      <protection/>
    </xf>
    <xf numFmtId="0" fontId="80" fillId="0" borderId="17" xfId="52" applyFont="1" applyBorder="1" applyAlignment="1">
      <alignment horizontal="center" wrapText="1"/>
      <protection/>
    </xf>
    <xf numFmtId="0" fontId="80" fillId="0" borderId="18" xfId="52" applyFont="1" applyBorder="1" applyAlignment="1">
      <alignment horizontal="center" wrapText="1"/>
      <protection/>
    </xf>
    <xf numFmtId="0" fontId="88" fillId="0" borderId="16" xfId="0" applyFont="1" applyBorder="1" applyAlignment="1">
      <alignment horizontal="center"/>
    </xf>
    <xf numFmtId="0" fontId="88" fillId="0" borderId="17" xfId="0" applyFont="1" applyBorder="1" applyAlignment="1">
      <alignment horizontal="center"/>
    </xf>
    <xf numFmtId="0" fontId="88" fillId="0" borderId="18" xfId="0" applyFont="1" applyBorder="1" applyAlignment="1">
      <alignment horizontal="center"/>
    </xf>
    <xf numFmtId="0" fontId="88" fillId="0" borderId="15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88" fillId="0" borderId="19" xfId="0" applyFont="1" applyBorder="1" applyAlignment="1">
      <alignment horizontal="center"/>
    </xf>
    <xf numFmtId="0" fontId="80" fillId="0" borderId="15" xfId="52" applyFont="1" applyBorder="1" applyAlignment="1">
      <alignment horizontal="left" wrapText="1"/>
      <protection/>
    </xf>
    <xf numFmtId="0" fontId="80" fillId="0" borderId="0" xfId="52" applyFont="1" applyBorder="1" applyAlignment="1">
      <alignment horizontal="left" wrapText="1"/>
      <protection/>
    </xf>
    <xf numFmtId="0" fontId="80" fillId="0" borderId="16" xfId="52" applyFont="1" applyBorder="1" applyAlignment="1">
      <alignment horizontal="center" vertical="top" wrapText="1"/>
      <protection/>
    </xf>
    <xf numFmtId="0" fontId="80" fillId="0" borderId="17" xfId="52" applyFont="1" applyBorder="1" applyAlignment="1">
      <alignment horizontal="center" vertical="top" wrapText="1"/>
      <protection/>
    </xf>
    <xf numFmtId="0" fontId="80" fillId="0" borderId="18" xfId="52" applyFont="1" applyBorder="1" applyAlignment="1">
      <alignment horizontal="center" vertical="top" wrapText="1"/>
      <protection/>
    </xf>
    <xf numFmtId="17" fontId="80" fillId="0" borderId="13" xfId="52" applyNumberFormat="1" applyFont="1" applyBorder="1" applyAlignment="1">
      <alignment horizontal="right" wrapText="1"/>
      <protection/>
    </xf>
    <xf numFmtId="0" fontId="80" fillId="0" borderId="38" xfId="52" applyFont="1" applyBorder="1" applyAlignment="1">
      <alignment horizontal="right" wrapText="1"/>
      <protection/>
    </xf>
    <xf numFmtId="0" fontId="96" fillId="0" borderId="0" xfId="0" applyFont="1" applyAlignment="1">
      <alignment vertical="center" wrapText="1"/>
    </xf>
    <xf numFmtId="0" fontId="78" fillId="0" borderId="16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78" fillId="0" borderId="15" xfId="52" applyFont="1" applyBorder="1" applyAlignment="1">
      <alignment horizontal="center" vertical="top" wrapText="1"/>
      <protection/>
    </xf>
    <xf numFmtId="0" fontId="78" fillId="0" borderId="0" xfId="52" applyFont="1" applyBorder="1" applyAlignment="1">
      <alignment horizontal="center" vertical="top" wrapText="1"/>
      <protection/>
    </xf>
    <xf numFmtId="0" fontId="78" fillId="0" borderId="19" xfId="52" applyFont="1" applyBorder="1" applyAlignment="1">
      <alignment horizontal="center" vertical="top" wrapText="1"/>
      <protection/>
    </xf>
    <xf numFmtId="0" fontId="80" fillId="0" borderId="30" xfId="52" applyFont="1" applyBorder="1" applyAlignment="1">
      <alignment horizontal="right" wrapText="1"/>
      <protection/>
    </xf>
    <xf numFmtId="0" fontId="97" fillId="0" borderId="40" xfId="52" applyFont="1" applyBorder="1" applyAlignment="1">
      <alignment horizontal="center" wrapText="1"/>
      <protection/>
    </xf>
    <xf numFmtId="0" fontId="97" fillId="0" borderId="41" xfId="52" applyFont="1" applyBorder="1" applyAlignment="1">
      <alignment horizontal="center" wrapText="1"/>
      <protection/>
    </xf>
    <xf numFmtId="0" fontId="97" fillId="0" borderId="27" xfId="52" applyFont="1" applyBorder="1" applyAlignment="1">
      <alignment horizontal="center" wrapText="1"/>
      <protection/>
    </xf>
    <xf numFmtId="0" fontId="14" fillId="0" borderId="39" xfId="0" applyNumberFormat="1" applyFont="1" applyFill="1" applyBorder="1" applyAlignment="1" applyProtection="1">
      <alignment horizontal="left" vertical="center" wrapText="1"/>
      <protection/>
    </xf>
    <xf numFmtId="0" fontId="97" fillId="0" borderId="42" xfId="52" applyFont="1" applyBorder="1" applyAlignment="1">
      <alignment horizontal="center" wrapText="1"/>
      <protection/>
    </xf>
    <xf numFmtId="0" fontId="97" fillId="0" borderId="39" xfId="52" applyFont="1" applyBorder="1" applyAlignment="1">
      <alignment horizontal="center" wrapText="1"/>
      <protection/>
    </xf>
    <xf numFmtId="0" fontId="78" fillId="0" borderId="42" xfId="52" applyFont="1" applyBorder="1" applyAlignment="1">
      <alignment horizontal="center" vertical="top" wrapText="1"/>
      <protection/>
    </xf>
    <xf numFmtId="0" fontId="78" fillId="0" borderId="39" xfId="52" applyFont="1" applyBorder="1" applyAlignment="1">
      <alignment horizontal="center" vertical="top" wrapText="1"/>
      <protection/>
    </xf>
    <xf numFmtId="0" fontId="78" fillId="0" borderId="35" xfId="52" applyFont="1" applyBorder="1" applyAlignment="1">
      <alignment horizontal="center" vertical="top" wrapText="1"/>
      <protection/>
    </xf>
    <xf numFmtId="0" fontId="34" fillId="9" borderId="26" xfId="0" applyFont="1" applyFill="1" applyBorder="1" applyAlignment="1">
      <alignment vertical="top" wrapText="1"/>
    </xf>
    <xf numFmtId="0" fontId="34" fillId="9" borderId="14" xfId="0" applyFont="1" applyFill="1" applyBorder="1" applyAlignment="1">
      <alignment vertical="top" wrapText="1"/>
    </xf>
    <xf numFmtId="0" fontId="34" fillId="0" borderId="17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4</xdr:col>
      <xdr:colOff>38100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3057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L14"/>
  <sheetViews>
    <sheetView tabSelected="1" zoomScalePageLayoutView="0" workbookViewId="0" topLeftCell="A1">
      <selection activeCell="K3" sqref="K3"/>
    </sheetView>
  </sheetViews>
  <sheetFormatPr defaultColWidth="11.421875" defaultRowHeight="15"/>
  <cols>
    <col min="1" max="1" width="1.421875" style="50" customWidth="1"/>
    <col min="2" max="2" width="20.57421875" style="50" customWidth="1"/>
    <col min="3" max="3" width="14.140625" style="50" customWidth="1"/>
    <col min="4" max="4" width="10.8515625" style="50" customWidth="1"/>
    <col min="5" max="5" width="11.8515625" style="50" customWidth="1"/>
    <col min="6" max="6" width="11.421875" style="50" customWidth="1"/>
    <col min="7" max="7" width="12.421875" style="50" customWidth="1"/>
    <col min="8" max="8" width="13.00390625" style="50" customWidth="1"/>
    <col min="9" max="9" width="13.140625" style="50" customWidth="1"/>
    <col min="10" max="10" width="13.57421875" style="50" customWidth="1"/>
    <col min="11" max="11" width="68.140625" style="50" customWidth="1"/>
    <col min="12" max="16384" width="11.421875" style="50" customWidth="1"/>
  </cols>
  <sheetData>
    <row r="1" ht="15.75" thickBot="1"/>
    <row r="2" spans="2:11" ht="18">
      <c r="B2" s="54"/>
      <c r="C2" s="55"/>
      <c r="D2" s="56"/>
      <c r="E2" s="56" t="s">
        <v>120</v>
      </c>
      <c r="F2" s="57"/>
      <c r="G2" s="57"/>
      <c r="H2" s="57"/>
      <c r="I2" s="57"/>
      <c r="J2" s="58"/>
      <c r="K2" s="59"/>
    </row>
    <row r="3" spans="2:11" ht="16.5">
      <c r="B3" s="60"/>
      <c r="C3" s="35"/>
      <c r="D3" s="61"/>
      <c r="E3" s="61" t="s">
        <v>121</v>
      </c>
      <c r="F3" s="62"/>
      <c r="G3" s="62"/>
      <c r="H3" s="63"/>
      <c r="I3" s="62"/>
      <c r="J3" s="63"/>
      <c r="K3" s="64"/>
    </row>
    <row r="4" spans="2:11" ht="18">
      <c r="B4" s="60"/>
      <c r="C4" s="35"/>
      <c r="D4" s="35"/>
      <c r="E4" s="35"/>
      <c r="F4" s="65" t="s">
        <v>122</v>
      </c>
      <c r="G4" s="63"/>
      <c r="H4" s="62"/>
      <c r="I4" s="63"/>
      <c r="J4" s="63"/>
      <c r="K4" s="64"/>
    </row>
    <row r="5" spans="2:11" ht="16.5">
      <c r="B5" s="66"/>
      <c r="C5" s="67"/>
      <c r="D5" s="68"/>
      <c r="E5" s="68"/>
      <c r="F5" s="69"/>
      <c r="G5" s="69"/>
      <c r="H5" s="70"/>
      <c r="I5" s="230" t="s">
        <v>148</v>
      </c>
      <c r="J5" s="71"/>
      <c r="K5" s="72"/>
    </row>
    <row r="6" spans="2:11" ht="17.25" thickBot="1">
      <c r="B6" s="73" t="s">
        <v>123</v>
      </c>
      <c r="C6" s="74"/>
      <c r="D6" s="74"/>
      <c r="E6" s="74"/>
      <c r="F6" s="75"/>
      <c r="G6" s="75"/>
      <c r="H6" s="75"/>
      <c r="I6" s="75"/>
      <c r="J6" s="75"/>
      <c r="K6" s="76"/>
    </row>
    <row r="7" spans="2:11" s="80" customFormat="1" ht="63.75" customHeight="1">
      <c r="B7" s="77" t="s">
        <v>124</v>
      </c>
      <c r="C7" s="78" t="s">
        <v>125</v>
      </c>
      <c r="D7" s="78" t="s">
        <v>126</v>
      </c>
      <c r="E7" s="78" t="s">
        <v>98</v>
      </c>
      <c r="F7" s="78" t="s">
        <v>99</v>
      </c>
      <c r="G7" s="78" t="s">
        <v>127</v>
      </c>
      <c r="H7" s="78" t="s">
        <v>128</v>
      </c>
      <c r="I7" s="78" t="s">
        <v>129</v>
      </c>
      <c r="J7" s="78" t="s">
        <v>130</v>
      </c>
      <c r="K7" s="79" t="s">
        <v>131</v>
      </c>
    </row>
    <row r="8" spans="2:11" s="80" customFormat="1" ht="65.25" customHeight="1">
      <c r="B8" s="81" t="s">
        <v>132</v>
      </c>
      <c r="C8" s="82">
        <v>476486</v>
      </c>
      <c r="D8" s="83">
        <v>13848</v>
      </c>
      <c r="E8" s="83">
        <v>0</v>
      </c>
      <c r="F8" s="83">
        <v>25</v>
      </c>
      <c r="G8" s="84">
        <f>D8-E8-F8</f>
        <v>13823</v>
      </c>
      <c r="H8" s="83">
        <v>1404703</v>
      </c>
      <c r="I8" s="85">
        <v>0</v>
      </c>
      <c r="J8" s="85">
        <v>0</v>
      </c>
      <c r="K8" s="86" t="s">
        <v>185</v>
      </c>
    </row>
    <row r="9" spans="2:12" s="80" customFormat="1" ht="50.25" customHeight="1">
      <c r="B9" s="81" t="s">
        <v>133</v>
      </c>
      <c r="C9" s="87">
        <v>322908</v>
      </c>
      <c r="D9" s="85">
        <v>292426</v>
      </c>
      <c r="E9" s="88">
        <v>135914</v>
      </c>
      <c r="F9" s="89">
        <v>738</v>
      </c>
      <c r="G9" s="90">
        <f>D9-E9-F9</f>
        <v>155774</v>
      </c>
      <c r="H9" s="85">
        <v>10004709</v>
      </c>
      <c r="I9" s="91">
        <v>5166576</v>
      </c>
      <c r="J9" s="92">
        <v>4604650</v>
      </c>
      <c r="K9" s="93" t="s">
        <v>134</v>
      </c>
      <c r="L9" s="94"/>
    </row>
    <row r="10" spans="2:11" s="99" customFormat="1" ht="45.75" customHeight="1">
      <c r="B10" s="81" t="s">
        <v>135</v>
      </c>
      <c r="C10" s="95">
        <v>67201</v>
      </c>
      <c r="D10" s="96">
        <v>58288</v>
      </c>
      <c r="E10" s="97">
        <v>17731</v>
      </c>
      <c r="F10" s="97">
        <v>4564</v>
      </c>
      <c r="G10" s="90">
        <f>D10-E10-F10</f>
        <v>35993</v>
      </c>
      <c r="H10" s="96">
        <v>411158</v>
      </c>
      <c r="I10" s="98">
        <v>167678</v>
      </c>
      <c r="J10" s="98">
        <v>263634</v>
      </c>
      <c r="K10" s="86" t="s">
        <v>184</v>
      </c>
    </row>
    <row r="11" spans="2:11" ht="17.25" thickBot="1">
      <c r="B11" s="100" t="s">
        <v>34</v>
      </c>
      <c r="C11" s="101">
        <f aca="true" t="shared" si="0" ref="C11:J11">SUM(C8:C10)</f>
        <v>866595</v>
      </c>
      <c r="D11" s="101">
        <f t="shared" si="0"/>
        <v>364562</v>
      </c>
      <c r="E11" s="101">
        <f t="shared" si="0"/>
        <v>153645</v>
      </c>
      <c r="F11" s="101">
        <f t="shared" si="0"/>
        <v>5327</v>
      </c>
      <c r="G11" s="101">
        <f t="shared" si="0"/>
        <v>205590</v>
      </c>
      <c r="H11" s="101">
        <f t="shared" si="0"/>
        <v>11820570</v>
      </c>
      <c r="I11" s="101">
        <f t="shared" si="0"/>
        <v>5334254</v>
      </c>
      <c r="J11" s="101">
        <f t="shared" si="0"/>
        <v>4868284</v>
      </c>
      <c r="K11" s="107"/>
    </row>
    <row r="12" spans="2:10" ht="15">
      <c r="B12" s="102" t="s">
        <v>136</v>
      </c>
      <c r="D12" s="103"/>
      <c r="E12" s="103"/>
      <c r="F12" s="103"/>
      <c r="G12" s="103"/>
      <c r="H12" s="103"/>
      <c r="I12" s="103"/>
      <c r="J12" s="103"/>
    </row>
    <row r="13" spans="2:11" ht="15">
      <c r="B13" s="104" t="s">
        <v>137</v>
      </c>
      <c r="K13" s="50" t="s">
        <v>138</v>
      </c>
    </row>
    <row r="14" spans="2:11" ht="15">
      <c r="B14" s="105" t="s">
        <v>139</v>
      </c>
      <c r="K14" s="10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79"/>
  <sheetViews>
    <sheetView zoomScalePageLayoutView="0" workbookViewId="0" topLeftCell="A1">
      <selection activeCell="O72" sqref="O72"/>
    </sheetView>
  </sheetViews>
  <sheetFormatPr defaultColWidth="11.421875" defaultRowHeight="15"/>
  <cols>
    <col min="1" max="1" width="5.421875" style="0" customWidth="1"/>
    <col min="2" max="2" width="19.421875" style="0" customWidth="1"/>
    <col min="3" max="3" width="12.7109375" style="0" customWidth="1"/>
  </cols>
  <sheetData>
    <row r="1" ht="15.75" thickBot="1"/>
    <row r="2" spans="2:13" ht="15.75">
      <c r="B2" s="234" t="s">
        <v>143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2:13" ht="15.75">
      <c r="B3" s="237" t="s">
        <v>144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2:13" ht="15.75">
      <c r="B4" s="237" t="s">
        <v>145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9"/>
    </row>
    <row r="5" spans="2:13" ht="16.5" thickBot="1">
      <c r="B5" s="240" t="s">
        <v>97</v>
      </c>
      <c r="C5" s="241"/>
      <c r="D5" s="2"/>
      <c r="E5" s="3"/>
      <c r="F5" s="4"/>
      <c r="G5" s="5"/>
      <c r="H5" s="5"/>
      <c r="I5" s="5"/>
      <c r="J5" s="5"/>
      <c r="K5" s="5"/>
      <c r="L5" s="2" t="s">
        <v>0</v>
      </c>
      <c r="M5" s="108">
        <v>43191</v>
      </c>
    </row>
    <row r="6" spans="2:13" ht="45">
      <c r="B6" s="110" t="s">
        <v>141</v>
      </c>
      <c r="C6" s="111" t="s">
        <v>142</v>
      </c>
      <c r="D6" s="111" t="s">
        <v>140</v>
      </c>
      <c r="E6" s="111" t="s">
        <v>98</v>
      </c>
      <c r="F6" s="111" t="s">
        <v>99</v>
      </c>
      <c r="G6" s="111" t="s">
        <v>100</v>
      </c>
      <c r="H6" s="111" t="s">
        <v>101</v>
      </c>
      <c r="I6" s="111" t="s">
        <v>102</v>
      </c>
      <c r="J6" s="111" t="s">
        <v>103</v>
      </c>
      <c r="K6" s="111" t="s">
        <v>104</v>
      </c>
      <c r="L6" s="111" t="s">
        <v>105</v>
      </c>
      <c r="M6" s="112" t="s">
        <v>106</v>
      </c>
    </row>
    <row r="7" spans="2:13" ht="15.75" thickBot="1">
      <c r="B7" s="6" t="s">
        <v>107</v>
      </c>
      <c r="C7" s="7">
        <v>476485.64</v>
      </c>
      <c r="D7" s="7">
        <v>13848.3</v>
      </c>
      <c r="E7" s="7">
        <v>0</v>
      </c>
      <c r="F7" s="7">
        <f>F59+F78</f>
        <v>25</v>
      </c>
      <c r="G7" s="7">
        <f>G59+G78</f>
        <v>13823.3</v>
      </c>
      <c r="H7" s="7">
        <v>1404703.35</v>
      </c>
      <c r="I7" s="7">
        <v>0</v>
      </c>
      <c r="J7" s="7">
        <v>0</v>
      </c>
      <c r="K7" s="7">
        <v>0</v>
      </c>
      <c r="L7" s="7">
        <v>0</v>
      </c>
      <c r="M7" s="109">
        <v>0</v>
      </c>
    </row>
    <row r="8" spans="2:13" ht="15">
      <c r="B8" s="1"/>
      <c r="C8" s="8"/>
      <c r="D8" s="9"/>
      <c r="E8" s="9"/>
      <c r="F8" s="9"/>
      <c r="G8" s="8"/>
      <c r="H8" s="8"/>
      <c r="I8" s="9"/>
      <c r="J8" s="8"/>
      <c r="K8" s="8"/>
      <c r="L8" s="8"/>
      <c r="M8" s="9"/>
    </row>
    <row r="9" spans="2:13" ht="15.75" thickBot="1">
      <c r="B9" s="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t="15">
      <c r="B10" s="242" t="s">
        <v>146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4"/>
    </row>
    <row r="11" spans="2:13" ht="1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13">
        <v>43191</v>
      </c>
    </row>
    <row r="12" spans="2:13" ht="45">
      <c r="B12" s="115" t="s">
        <v>1</v>
      </c>
      <c r="C12" s="111" t="s">
        <v>142</v>
      </c>
      <c r="D12" s="111" t="s">
        <v>140</v>
      </c>
      <c r="E12" s="111" t="s">
        <v>98</v>
      </c>
      <c r="F12" s="111" t="s">
        <v>99</v>
      </c>
      <c r="G12" s="116" t="s">
        <v>108</v>
      </c>
      <c r="H12" s="111" t="s">
        <v>101</v>
      </c>
      <c r="I12" s="111" t="s">
        <v>102</v>
      </c>
      <c r="J12" s="111" t="s">
        <v>103</v>
      </c>
      <c r="K12" s="111" t="s">
        <v>104</v>
      </c>
      <c r="L12" s="111" t="s">
        <v>105</v>
      </c>
      <c r="M12" s="112" t="s">
        <v>106</v>
      </c>
    </row>
    <row r="13" spans="2:13" ht="15">
      <c r="B13" s="122" t="s">
        <v>6</v>
      </c>
      <c r="C13" s="28">
        <v>33</v>
      </c>
      <c r="D13" s="28">
        <v>11.5</v>
      </c>
      <c r="E13" s="28">
        <v>0</v>
      </c>
      <c r="F13" s="28">
        <v>0</v>
      </c>
      <c r="G13" s="28">
        <f>D13-E13-F13</f>
        <v>11.5</v>
      </c>
      <c r="H13" s="28">
        <v>223.7</v>
      </c>
      <c r="I13" s="28">
        <v>0</v>
      </c>
      <c r="J13" s="28">
        <v>6.779</v>
      </c>
      <c r="K13" s="28">
        <v>0</v>
      </c>
      <c r="L13" s="28">
        <v>0</v>
      </c>
      <c r="M13" s="28">
        <v>0</v>
      </c>
    </row>
    <row r="14" spans="2:13" s="15" customFormat="1" ht="15">
      <c r="B14" s="123" t="s">
        <v>7</v>
      </c>
      <c r="C14" s="13">
        <v>125</v>
      </c>
      <c r="D14" s="13">
        <v>56</v>
      </c>
      <c r="E14" s="13">
        <v>0</v>
      </c>
      <c r="F14" s="13">
        <v>0</v>
      </c>
      <c r="G14" s="114">
        <f aca="true" t="shared" si="0" ref="G14:G58">D14-E14-F14</f>
        <v>56</v>
      </c>
      <c r="H14" s="14">
        <v>1352</v>
      </c>
      <c r="I14" s="13">
        <v>0</v>
      </c>
      <c r="J14" s="13">
        <v>10.816</v>
      </c>
      <c r="K14" s="13">
        <v>0</v>
      </c>
      <c r="L14" s="13">
        <v>0</v>
      </c>
      <c r="M14" s="13">
        <v>0</v>
      </c>
    </row>
    <row r="15" spans="2:13" ht="15">
      <c r="B15" s="122" t="s">
        <v>8</v>
      </c>
      <c r="C15" s="28">
        <v>30</v>
      </c>
      <c r="D15" s="28">
        <v>3</v>
      </c>
      <c r="E15" s="28">
        <v>0</v>
      </c>
      <c r="F15" s="28">
        <v>0</v>
      </c>
      <c r="G15" s="28">
        <f t="shared" si="0"/>
        <v>3</v>
      </c>
      <c r="H15" s="28">
        <v>884</v>
      </c>
      <c r="I15" s="28">
        <v>0</v>
      </c>
      <c r="J15" s="28">
        <v>29.467</v>
      </c>
      <c r="K15" s="28">
        <v>0</v>
      </c>
      <c r="L15" s="28">
        <v>0</v>
      </c>
      <c r="M15" s="28">
        <v>0</v>
      </c>
    </row>
    <row r="16" spans="2:13" s="15" customFormat="1" ht="24">
      <c r="B16" s="123" t="s">
        <v>9</v>
      </c>
      <c r="C16" s="13">
        <v>926</v>
      </c>
      <c r="D16" s="13">
        <v>4</v>
      </c>
      <c r="E16" s="13">
        <v>0</v>
      </c>
      <c r="F16" s="13">
        <v>0</v>
      </c>
      <c r="G16" s="114">
        <f t="shared" si="0"/>
        <v>4</v>
      </c>
      <c r="H16" s="14">
        <v>18161.2</v>
      </c>
      <c r="I16" s="13">
        <v>0</v>
      </c>
      <c r="J16" s="13">
        <v>19.613</v>
      </c>
      <c r="K16" s="13">
        <v>0</v>
      </c>
      <c r="L16" s="13">
        <v>0</v>
      </c>
      <c r="M16" s="13">
        <v>0</v>
      </c>
    </row>
    <row r="17" spans="2:13" ht="15">
      <c r="B17" s="122" t="s">
        <v>10</v>
      </c>
      <c r="C17" s="28">
        <v>26.5</v>
      </c>
      <c r="D17" s="28">
        <v>10</v>
      </c>
      <c r="E17" s="28">
        <v>0</v>
      </c>
      <c r="F17" s="28">
        <v>0</v>
      </c>
      <c r="G17" s="28">
        <f t="shared" si="0"/>
        <v>10</v>
      </c>
      <c r="H17" s="28">
        <v>237.75</v>
      </c>
      <c r="I17" s="28">
        <v>0</v>
      </c>
      <c r="J17" s="28">
        <v>8.972</v>
      </c>
      <c r="K17" s="28">
        <v>0</v>
      </c>
      <c r="L17" s="28">
        <v>0</v>
      </c>
      <c r="M17" s="28">
        <v>0</v>
      </c>
    </row>
    <row r="18" spans="2:13" s="15" customFormat="1" ht="15">
      <c r="B18" s="123" t="s">
        <v>11</v>
      </c>
      <c r="C18" s="13">
        <v>24</v>
      </c>
      <c r="D18" s="13">
        <v>6.5</v>
      </c>
      <c r="E18" s="13">
        <v>0</v>
      </c>
      <c r="F18" s="13">
        <v>0</v>
      </c>
      <c r="G18" s="114">
        <f t="shared" si="0"/>
        <v>6.5</v>
      </c>
      <c r="H18" s="13">
        <v>547</v>
      </c>
      <c r="I18" s="13">
        <v>0</v>
      </c>
      <c r="J18" s="13">
        <v>22.792</v>
      </c>
      <c r="K18" s="13">
        <v>0</v>
      </c>
      <c r="L18" s="13">
        <v>0</v>
      </c>
      <c r="M18" s="13">
        <v>0</v>
      </c>
    </row>
    <row r="19" spans="2:13" ht="15">
      <c r="B19" s="122" t="s">
        <v>36</v>
      </c>
      <c r="C19" s="28">
        <v>117</v>
      </c>
      <c r="D19" s="27"/>
      <c r="E19" s="27"/>
      <c r="F19" s="27"/>
      <c r="G19" s="28">
        <f t="shared" si="0"/>
        <v>0</v>
      </c>
      <c r="H19" s="28">
        <v>358.1</v>
      </c>
      <c r="I19" s="27"/>
      <c r="J19" s="28">
        <v>3.061</v>
      </c>
      <c r="K19" s="27"/>
      <c r="L19" s="27"/>
      <c r="M19" s="27"/>
    </row>
    <row r="20" spans="2:13" s="15" customFormat="1" ht="15">
      <c r="B20" s="123" t="s">
        <v>12</v>
      </c>
      <c r="C20" s="13">
        <v>322</v>
      </c>
      <c r="D20" s="13">
        <v>24</v>
      </c>
      <c r="E20" s="13">
        <v>0</v>
      </c>
      <c r="F20" s="13">
        <v>0</v>
      </c>
      <c r="G20" s="114">
        <f t="shared" si="0"/>
        <v>24</v>
      </c>
      <c r="H20" s="14">
        <v>7411.2</v>
      </c>
      <c r="I20" s="13">
        <v>0</v>
      </c>
      <c r="J20" s="13">
        <v>23.016</v>
      </c>
      <c r="K20" s="13">
        <v>0</v>
      </c>
      <c r="L20" s="13">
        <v>0</v>
      </c>
      <c r="M20" s="13">
        <v>0</v>
      </c>
    </row>
    <row r="21" spans="2:13" ht="24">
      <c r="B21" s="122" t="s">
        <v>37</v>
      </c>
      <c r="C21" s="28">
        <v>120</v>
      </c>
      <c r="D21" s="27"/>
      <c r="E21" s="27"/>
      <c r="F21" s="27"/>
      <c r="G21" s="28">
        <f t="shared" si="0"/>
        <v>0</v>
      </c>
      <c r="H21" s="28">
        <v>42</v>
      </c>
      <c r="I21" s="27"/>
      <c r="J21" s="28">
        <v>0.35</v>
      </c>
      <c r="K21" s="27"/>
      <c r="L21" s="27"/>
      <c r="M21" s="27"/>
    </row>
    <row r="22" spans="2:13" s="15" customFormat="1" ht="15">
      <c r="B22" s="123" t="s">
        <v>38</v>
      </c>
      <c r="C22" s="13">
        <v>56.5</v>
      </c>
      <c r="D22" s="16"/>
      <c r="E22" s="16"/>
      <c r="F22" s="16"/>
      <c r="G22" s="114">
        <f t="shared" si="0"/>
        <v>0</v>
      </c>
      <c r="H22" s="14">
        <v>1065.75</v>
      </c>
      <c r="I22" s="16"/>
      <c r="J22" s="13">
        <v>18.863</v>
      </c>
      <c r="K22" s="16"/>
      <c r="L22" s="16"/>
      <c r="M22" s="16"/>
    </row>
    <row r="23" spans="2:13" ht="15">
      <c r="B23" s="122" t="s">
        <v>39</v>
      </c>
      <c r="C23" s="28">
        <v>42</v>
      </c>
      <c r="D23" s="27"/>
      <c r="E23" s="27"/>
      <c r="F23" s="27"/>
      <c r="G23" s="28">
        <f t="shared" si="0"/>
        <v>0</v>
      </c>
      <c r="H23" s="28">
        <v>75.6</v>
      </c>
      <c r="I23" s="27"/>
      <c r="J23" s="28">
        <v>1.8</v>
      </c>
      <c r="K23" s="27"/>
      <c r="L23" s="27"/>
      <c r="M23" s="27"/>
    </row>
    <row r="24" spans="2:13" s="15" customFormat="1" ht="15">
      <c r="B24" s="123" t="s">
        <v>13</v>
      </c>
      <c r="C24" s="14">
        <v>1411</v>
      </c>
      <c r="D24" s="13">
        <v>961.5</v>
      </c>
      <c r="E24" s="13">
        <v>0</v>
      </c>
      <c r="F24" s="13">
        <v>0</v>
      </c>
      <c r="G24" s="114">
        <f t="shared" si="0"/>
        <v>961.5</v>
      </c>
      <c r="H24" s="14">
        <v>84037.6</v>
      </c>
      <c r="I24" s="13">
        <v>0</v>
      </c>
      <c r="J24" s="13">
        <v>59.559</v>
      </c>
      <c r="K24" s="13">
        <v>0</v>
      </c>
      <c r="L24" s="13">
        <v>0</v>
      </c>
      <c r="M24" s="13">
        <v>0</v>
      </c>
    </row>
    <row r="25" spans="2:13" ht="15">
      <c r="B25" s="122" t="s">
        <v>40</v>
      </c>
      <c r="C25" s="28">
        <v>48</v>
      </c>
      <c r="D25" s="27"/>
      <c r="E25" s="27"/>
      <c r="F25" s="27"/>
      <c r="G25" s="28">
        <f t="shared" si="0"/>
        <v>0</v>
      </c>
      <c r="H25" s="28">
        <v>720</v>
      </c>
      <c r="I25" s="27"/>
      <c r="J25" s="28">
        <v>15</v>
      </c>
      <c r="K25" s="27"/>
      <c r="L25" s="27"/>
      <c r="M25" s="27"/>
    </row>
    <row r="26" spans="2:13" s="15" customFormat="1" ht="15">
      <c r="B26" s="123" t="s">
        <v>14</v>
      </c>
      <c r="C26" s="14">
        <v>21445</v>
      </c>
      <c r="D26" s="14">
        <v>7075</v>
      </c>
      <c r="E26" s="13">
        <v>0</v>
      </c>
      <c r="F26" s="13">
        <v>0</v>
      </c>
      <c r="G26" s="114">
        <f t="shared" si="0"/>
        <v>7075</v>
      </c>
      <c r="H26" s="14">
        <v>34101.13</v>
      </c>
      <c r="I26" s="13">
        <v>0</v>
      </c>
      <c r="J26" s="13">
        <v>1.59</v>
      </c>
      <c r="K26" s="13">
        <v>0</v>
      </c>
      <c r="L26" s="13">
        <v>0</v>
      </c>
      <c r="M26" s="13">
        <v>0</v>
      </c>
    </row>
    <row r="27" spans="2:13" ht="15">
      <c r="B27" s="122" t="s">
        <v>15</v>
      </c>
      <c r="C27" s="26">
        <v>1888.5</v>
      </c>
      <c r="D27" s="28">
        <v>665</v>
      </c>
      <c r="E27" s="28">
        <v>0</v>
      </c>
      <c r="F27" s="121">
        <v>25</v>
      </c>
      <c r="G27" s="28">
        <f t="shared" si="0"/>
        <v>640</v>
      </c>
      <c r="H27" s="26">
        <v>75314.05</v>
      </c>
      <c r="I27" s="28">
        <v>0</v>
      </c>
      <c r="J27" s="28">
        <v>39.986</v>
      </c>
      <c r="K27" s="28">
        <v>0</v>
      </c>
      <c r="L27" s="28">
        <v>0</v>
      </c>
      <c r="M27" s="28">
        <v>0</v>
      </c>
    </row>
    <row r="28" spans="2:13" s="15" customFormat="1" ht="15">
      <c r="B28" s="123" t="s">
        <v>16</v>
      </c>
      <c r="C28" s="13">
        <v>28</v>
      </c>
      <c r="D28" s="13">
        <v>3</v>
      </c>
      <c r="E28" s="13">
        <v>0</v>
      </c>
      <c r="F28" s="13">
        <v>0</v>
      </c>
      <c r="G28" s="114">
        <f t="shared" si="0"/>
        <v>3</v>
      </c>
      <c r="H28" s="13">
        <v>210.4</v>
      </c>
      <c r="I28" s="13">
        <v>0</v>
      </c>
      <c r="J28" s="13">
        <v>7.514</v>
      </c>
      <c r="K28" s="13">
        <v>0</v>
      </c>
      <c r="L28" s="13">
        <v>0</v>
      </c>
      <c r="M28" s="13">
        <v>0</v>
      </c>
    </row>
    <row r="29" spans="2:13" ht="15">
      <c r="B29" s="122" t="s">
        <v>17</v>
      </c>
      <c r="C29" s="28">
        <v>168</v>
      </c>
      <c r="D29" s="28">
        <v>41.5</v>
      </c>
      <c r="E29" s="28">
        <v>0</v>
      </c>
      <c r="F29" s="28">
        <v>0</v>
      </c>
      <c r="G29" s="28">
        <f t="shared" si="0"/>
        <v>41.5</v>
      </c>
      <c r="H29" s="26">
        <v>1183.6</v>
      </c>
      <c r="I29" s="28">
        <v>0</v>
      </c>
      <c r="J29" s="28">
        <v>7.045</v>
      </c>
      <c r="K29" s="28">
        <v>0</v>
      </c>
      <c r="L29" s="28">
        <v>0</v>
      </c>
      <c r="M29" s="28">
        <v>0</v>
      </c>
    </row>
    <row r="30" spans="2:13" s="15" customFormat="1" ht="15">
      <c r="B30" s="123" t="s">
        <v>18</v>
      </c>
      <c r="C30" s="13">
        <v>87</v>
      </c>
      <c r="D30" s="13">
        <v>21.5</v>
      </c>
      <c r="E30" s="13">
        <v>0</v>
      </c>
      <c r="F30" s="13">
        <v>0</v>
      </c>
      <c r="G30" s="114">
        <f t="shared" si="0"/>
        <v>21.5</v>
      </c>
      <c r="H30" s="14">
        <v>2913.2</v>
      </c>
      <c r="I30" s="13">
        <v>0</v>
      </c>
      <c r="J30" s="13">
        <v>33.485</v>
      </c>
      <c r="K30" s="13">
        <v>0</v>
      </c>
      <c r="L30" s="13">
        <v>0</v>
      </c>
      <c r="M30" s="13">
        <v>0</v>
      </c>
    </row>
    <row r="31" spans="2:13" ht="15">
      <c r="B31" s="122" t="s">
        <v>19</v>
      </c>
      <c r="C31" s="28">
        <v>74</v>
      </c>
      <c r="D31" s="28">
        <v>14.5</v>
      </c>
      <c r="E31" s="28">
        <v>0</v>
      </c>
      <c r="F31" s="28">
        <v>0</v>
      </c>
      <c r="G31" s="28">
        <f t="shared" si="0"/>
        <v>14.5</v>
      </c>
      <c r="H31" s="26">
        <v>2571.1</v>
      </c>
      <c r="I31" s="28">
        <v>0</v>
      </c>
      <c r="J31" s="28">
        <v>34.745</v>
      </c>
      <c r="K31" s="28">
        <v>0</v>
      </c>
      <c r="L31" s="28">
        <v>0</v>
      </c>
      <c r="M31" s="28">
        <v>0</v>
      </c>
    </row>
    <row r="32" spans="2:13" s="15" customFormat="1" ht="15">
      <c r="B32" s="123" t="s">
        <v>41</v>
      </c>
      <c r="C32" s="13">
        <v>10</v>
      </c>
      <c r="D32" s="16"/>
      <c r="E32" s="16"/>
      <c r="F32" s="16"/>
      <c r="G32" s="114">
        <f t="shared" si="0"/>
        <v>0</v>
      </c>
      <c r="H32" s="13">
        <v>112</v>
      </c>
      <c r="I32" s="16"/>
      <c r="J32" s="13">
        <v>11.2</v>
      </c>
      <c r="K32" s="16"/>
      <c r="L32" s="16"/>
      <c r="M32" s="16"/>
    </row>
    <row r="33" spans="2:13" ht="15">
      <c r="B33" s="122" t="s">
        <v>20</v>
      </c>
      <c r="C33" s="28">
        <v>35</v>
      </c>
      <c r="D33" s="28">
        <v>8.5</v>
      </c>
      <c r="E33" s="28">
        <v>0</v>
      </c>
      <c r="F33" s="28">
        <v>0</v>
      </c>
      <c r="G33" s="28">
        <f t="shared" si="0"/>
        <v>8.5</v>
      </c>
      <c r="H33" s="28">
        <v>304.4</v>
      </c>
      <c r="I33" s="28">
        <v>0</v>
      </c>
      <c r="J33" s="28">
        <v>8.697</v>
      </c>
      <c r="K33" s="28">
        <v>0</v>
      </c>
      <c r="L33" s="28">
        <v>0</v>
      </c>
      <c r="M33" s="28">
        <v>0</v>
      </c>
    </row>
    <row r="34" spans="2:13" s="15" customFormat="1" ht="15">
      <c r="B34" s="123" t="s">
        <v>21</v>
      </c>
      <c r="C34" s="14">
        <v>4087</v>
      </c>
      <c r="D34" s="13">
        <v>13</v>
      </c>
      <c r="E34" s="13">
        <v>0</v>
      </c>
      <c r="F34" s="13">
        <v>0</v>
      </c>
      <c r="G34" s="114">
        <f t="shared" si="0"/>
        <v>13</v>
      </c>
      <c r="H34" s="14">
        <v>59767.2</v>
      </c>
      <c r="I34" s="13">
        <v>0</v>
      </c>
      <c r="J34" s="13">
        <v>14.624</v>
      </c>
      <c r="K34" s="13">
        <v>0</v>
      </c>
      <c r="L34" s="13">
        <v>0</v>
      </c>
      <c r="M34" s="13">
        <v>0</v>
      </c>
    </row>
    <row r="35" spans="2:13" ht="15">
      <c r="B35" s="122" t="s">
        <v>22</v>
      </c>
      <c r="C35" s="28">
        <v>14.5</v>
      </c>
      <c r="D35" s="28">
        <v>2</v>
      </c>
      <c r="E35" s="28">
        <v>0</v>
      </c>
      <c r="F35" s="28">
        <v>0</v>
      </c>
      <c r="G35" s="28">
        <f t="shared" si="0"/>
        <v>2</v>
      </c>
      <c r="H35" s="28">
        <v>98.6</v>
      </c>
      <c r="I35" s="28">
        <v>0</v>
      </c>
      <c r="J35" s="28">
        <v>6.8</v>
      </c>
      <c r="K35" s="28">
        <v>0</v>
      </c>
      <c r="L35" s="28">
        <v>0</v>
      </c>
      <c r="M35" s="28">
        <v>0</v>
      </c>
    </row>
    <row r="36" spans="2:13" s="15" customFormat="1" ht="15">
      <c r="B36" s="123" t="s">
        <v>23</v>
      </c>
      <c r="C36" s="14">
        <v>1801.5</v>
      </c>
      <c r="D36" s="13">
        <v>288.5</v>
      </c>
      <c r="E36" s="13">
        <v>0</v>
      </c>
      <c r="F36" s="13">
        <v>0</v>
      </c>
      <c r="G36" s="114">
        <f t="shared" si="0"/>
        <v>288.5</v>
      </c>
      <c r="H36" s="14">
        <v>3388.02</v>
      </c>
      <c r="I36" s="13">
        <v>0</v>
      </c>
      <c r="J36" s="13">
        <v>1.881</v>
      </c>
      <c r="K36" s="13">
        <v>0</v>
      </c>
      <c r="L36" s="13">
        <v>0</v>
      </c>
      <c r="M36" s="13">
        <v>0</v>
      </c>
    </row>
    <row r="37" spans="2:13" ht="15">
      <c r="B37" s="122" t="s">
        <v>42</v>
      </c>
      <c r="C37" s="28">
        <v>28.5</v>
      </c>
      <c r="D37" s="27"/>
      <c r="E37" s="27"/>
      <c r="F37" s="27"/>
      <c r="G37" s="28">
        <f t="shared" si="0"/>
        <v>0</v>
      </c>
      <c r="H37" s="28">
        <v>550.35</v>
      </c>
      <c r="I37" s="27"/>
      <c r="J37" s="28">
        <v>19.311</v>
      </c>
      <c r="K37" s="27"/>
      <c r="L37" s="27"/>
      <c r="M37" s="27"/>
    </row>
    <row r="38" spans="2:13" s="15" customFormat="1" ht="15">
      <c r="B38" s="123" t="s">
        <v>24</v>
      </c>
      <c r="C38" s="13">
        <v>282.5</v>
      </c>
      <c r="D38" s="13">
        <v>65</v>
      </c>
      <c r="E38" s="13">
        <v>0</v>
      </c>
      <c r="F38" s="13">
        <v>0</v>
      </c>
      <c r="G38" s="114">
        <f t="shared" si="0"/>
        <v>65</v>
      </c>
      <c r="H38" s="14">
        <v>9030.9</v>
      </c>
      <c r="I38" s="13">
        <v>0</v>
      </c>
      <c r="J38" s="13">
        <v>31.968</v>
      </c>
      <c r="K38" s="13">
        <v>0</v>
      </c>
      <c r="L38" s="13">
        <v>0</v>
      </c>
      <c r="M38" s="13">
        <v>0</v>
      </c>
    </row>
    <row r="39" spans="2:13" ht="15">
      <c r="B39" s="122" t="s">
        <v>43</v>
      </c>
      <c r="C39" s="28">
        <v>9</v>
      </c>
      <c r="D39" s="27"/>
      <c r="E39" s="27"/>
      <c r="F39" s="27"/>
      <c r="G39" s="28">
        <f t="shared" si="0"/>
        <v>0</v>
      </c>
      <c r="H39" s="28">
        <v>129</v>
      </c>
      <c r="I39" s="27"/>
      <c r="J39" s="28">
        <v>14.333</v>
      </c>
      <c r="K39" s="27"/>
      <c r="L39" s="27"/>
      <c r="M39" s="27"/>
    </row>
    <row r="40" spans="2:13" s="15" customFormat="1" ht="15">
      <c r="B40" s="123" t="s">
        <v>44</v>
      </c>
      <c r="C40" s="13">
        <v>2</v>
      </c>
      <c r="D40" s="16"/>
      <c r="E40" s="16"/>
      <c r="F40" s="16"/>
      <c r="G40" s="114">
        <f t="shared" si="0"/>
        <v>0</v>
      </c>
      <c r="H40" s="13">
        <v>8.4</v>
      </c>
      <c r="I40" s="16"/>
      <c r="J40" s="13">
        <v>4.2</v>
      </c>
      <c r="K40" s="16"/>
      <c r="L40" s="16"/>
      <c r="M40" s="16"/>
    </row>
    <row r="41" spans="2:13" ht="24">
      <c r="B41" s="122" t="s">
        <v>25</v>
      </c>
      <c r="C41" s="28">
        <v>783</v>
      </c>
      <c r="D41" s="28">
        <v>131</v>
      </c>
      <c r="E41" s="28">
        <v>0</v>
      </c>
      <c r="F41" s="28">
        <v>0</v>
      </c>
      <c r="G41" s="28">
        <f t="shared" si="0"/>
        <v>131</v>
      </c>
      <c r="H41" s="26">
        <v>31883.1</v>
      </c>
      <c r="I41" s="28">
        <v>0</v>
      </c>
      <c r="J41" s="28">
        <v>40.719</v>
      </c>
      <c r="K41" s="28">
        <v>0</v>
      </c>
      <c r="L41" s="28">
        <v>0</v>
      </c>
      <c r="M41" s="28">
        <v>0</v>
      </c>
    </row>
    <row r="42" spans="2:13" s="15" customFormat="1" ht="15">
      <c r="B42" s="123" t="s">
        <v>26</v>
      </c>
      <c r="C42" s="14">
        <v>15255.5</v>
      </c>
      <c r="D42" s="14">
        <v>3557</v>
      </c>
      <c r="E42" s="13">
        <v>0</v>
      </c>
      <c r="F42" s="13">
        <v>0</v>
      </c>
      <c r="G42" s="114">
        <f t="shared" si="0"/>
        <v>3557</v>
      </c>
      <c r="H42" s="14">
        <v>53066.58</v>
      </c>
      <c r="I42" s="13">
        <v>0</v>
      </c>
      <c r="J42" s="13">
        <v>3.479</v>
      </c>
      <c r="K42" s="13">
        <v>0</v>
      </c>
      <c r="L42" s="13">
        <v>0</v>
      </c>
      <c r="M42" s="13">
        <v>0</v>
      </c>
    </row>
    <row r="43" spans="2:13" ht="15">
      <c r="B43" s="122" t="s">
        <v>45</v>
      </c>
      <c r="C43" s="28">
        <v>2.5</v>
      </c>
      <c r="D43" s="27"/>
      <c r="E43" s="27"/>
      <c r="F43" s="27"/>
      <c r="G43" s="28">
        <f t="shared" si="0"/>
        <v>0</v>
      </c>
      <c r="H43" s="28">
        <v>8</v>
      </c>
      <c r="I43" s="27"/>
      <c r="J43" s="28">
        <v>3.2</v>
      </c>
      <c r="K43" s="27"/>
      <c r="L43" s="27"/>
      <c r="M43" s="27"/>
    </row>
    <row r="44" spans="2:13" s="15" customFormat="1" ht="15">
      <c r="B44" s="123" t="s">
        <v>46</v>
      </c>
      <c r="C44" s="13">
        <v>26</v>
      </c>
      <c r="D44" s="16"/>
      <c r="E44" s="16"/>
      <c r="F44" s="16"/>
      <c r="G44" s="114">
        <f t="shared" si="0"/>
        <v>0</v>
      </c>
      <c r="H44" s="13">
        <v>868.5</v>
      </c>
      <c r="I44" s="16"/>
      <c r="J44" s="13">
        <v>33.404</v>
      </c>
      <c r="K44" s="16"/>
      <c r="L44" s="16"/>
      <c r="M44" s="16"/>
    </row>
    <row r="45" spans="2:13" ht="15">
      <c r="B45" s="122" t="s">
        <v>47</v>
      </c>
      <c r="C45" s="28">
        <v>10</v>
      </c>
      <c r="D45" s="27"/>
      <c r="E45" s="27"/>
      <c r="F45" s="27"/>
      <c r="G45" s="28">
        <f t="shared" si="0"/>
        <v>0</v>
      </c>
      <c r="H45" s="28">
        <v>112</v>
      </c>
      <c r="I45" s="27"/>
      <c r="J45" s="28">
        <v>11.2</v>
      </c>
      <c r="K45" s="27"/>
      <c r="L45" s="27"/>
      <c r="M45" s="27"/>
    </row>
    <row r="46" spans="2:13" s="15" customFormat="1" ht="15">
      <c r="B46" s="123" t="s">
        <v>27</v>
      </c>
      <c r="C46" s="13">
        <v>138</v>
      </c>
      <c r="D46" s="13">
        <v>68</v>
      </c>
      <c r="E46" s="13">
        <v>0</v>
      </c>
      <c r="F46" s="13">
        <v>0</v>
      </c>
      <c r="G46" s="114">
        <f t="shared" si="0"/>
        <v>68</v>
      </c>
      <c r="H46" s="14">
        <v>22240</v>
      </c>
      <c r="I46" s="13">
        <v>0</v>
      </c>
      <c r="J46" s="13">
        <v>161.159</v>
      </c>
      <c r="K46" s="13">
        <v>0</v>
      </c>
      <c r="L46" s="13">
        <v>0</v>
      </c>
      <c r="M46" s="13">
        <v>0</v>
      </c>
    </row>
    <row r="47" spans="2:13" ht="15">
      <c r="B47" s="122" t="s">
        <v>48</v>
      </c>
      <c r="C47" s="28">
        <v>6.5</v>
      </c>
      <c r="D47" s="27"/>
      <c r="E47" s="27"/>
      <c r="F47" s="27"/>
      <c r="G47" s="28">
        <f t="shared" si="0"/>
        <v>0</v>
      </c>
      <c r="H47" s="28">
        <v>50.7</v>
      </c>
      <c r="I47" s="27"/>
      <c r="J47" s="28">
        <v>7.8</v>
      </c>
      <c r="K47" s="27"/>
      <c r="L47" s="27"/>
      <c r="M47" s="27"/>
    </row>
    <row r="48" spans="2:13" s="15" customFormat="1" ht="15">
      <c r="B48" s="123" t="s">
        <v>28</v>
      </c>
      <c r="C48" s="13">
        <v>26</v>
      </c>
      <c r="D48" s="13">
        <v>6</v>
      </c>
      <c r="E48" s="13">
        <v>0</v>
      </c>
      <c r="F48" s="13">
        <v>0</v>
      </c>
      <c r="G48" s="114">
        <f t="shared" si="0"/>
        <v>6</v>
      </c>
      <c r="H48" s="13">
        <v>229</v>
      </c>
      <c r="I48" s="13">
        <v>0</v>
      </c>
      <c r="J48" s="13">
        <v>8.808</v>
      </c>
      <c r="K48" s="13">
        <v>0</v>
      </c>
      <c r="L48" s="13">
        <v>0</v>
      </c>
      <c r="M48" s="13">
        <v>0</v>
      </c>
    </row>
    <row r="49" spans="2:13" ht="15">
      <c r="B49" s="122" t="s">
        <v>29</v>
      </c>
      <c r="C49" s="28">
        <v>222</v>
      </c>
      <c r="D49" s="28">
        <v>20</v>
      </c>
      <c r="E49" s="28">
        <v>0</v>
      </c>
      <c r="F49" s="28">
        <v>0</v>
      </c>
      <c r="G49" s="28">
        <f t="shared" si="0"/>
        <v>20</v>
      </c>
      <c r="H49" s="26">
        <v>8020.5</v>
      </c>
      <c r="I49" s="28">
        <v>0</v>
      </c>
      <c r="J49" s="28">
        <v>36.128</v>
      </c>
      <c r="K49" s="28">
        <v>0</v>
      </c>
      <c r="L49" s="28">
        <v>0</v>
      </c>
      <c r="M49" s="28">
        <v>0</v>
      </c>
    </row>
    <row r="50" spans="2:13" s="15" customFormat="1" ht="24">
      <c r="B50" s="123" t="s">
        <v>30</v>
      </c>
      <c r="C50" s="13">
        <v>268.5</v>
      </c>
      <c r="D50" s="13">
        <v>44</v>
      </c>
      <c r="E50" s="13">
        <v>0</v>
      </c>
      <c r="F50" s="13">
        <v>0</v>
      </c>
      <c r="G50" s="114">
        <f t="shared" si="0"/>
        <v>44</v>
      </c>
      <c r="H50" s="14">
        <v>7825.5</v>
      </c>
      <c r="I50" s="13">
        <v>0</v>
      </c>
      <c r="J50" s="13">
        <v>29.145</v>
      </c>
      <c r="K50" s="13">
        <v>0</v>
      </c>
      <c r="L50" s="13">
        <v>0</v>
      </c>
      <c r="M50" s="13">
        <v>0</v>
      </c>
    </row>
    <row r="51" spans="2:13" ht="15">
      <c r="B51" s="122" t="s">
        <v>49</v>
      </c>
      <c r="C51" s="28">
        <v>238</v>
      </c>
      <c r="D51" s="27"/>
      <c r="E51" s="27"/>
      <c r="F51" s="27"/>
      <c r="G51" s="28">
        <f t="shared" si="0"/>
        <v>0</v>
      </c>
      <c r="H51" s="28">
        <v>611.4</v>
      </c>
      <c r="I51" s="27"/>
      <c r="J51" s="28">
        <v>2.569</v>
      </c>
      <c r="K51" s="27"/>
      <c r="L51" s="27"/>
      <c r="M51" s="27"/>
    </row>
    <row r="52" spans="2:13" s="15" customFormat="1" ht="15">
      <c r="B52" s="123" t="s">
        <v>50</v>
      </c>
      <c r="C52" s="14">
        <v>5475</v>
      </c>
      <c r="D52" s="16"/>
      <c r="E52" s="16"/>
      <c r="F52" s="16"/>
      <c r="G52" s="114">
        <f t="shared" si="0"/>
        <v>0</v>
      </c>
      <c r="H52" s="14">
        <v>12734</v>
      </c>
      <c r="I52" s="16"/>
      <c r="J52" s="13">
        <v>2.326</v>
      </c>
      <c r="K52" s="16"/>
      <c r="L52" s="16"/>
      <c r="M52" s="16"/>
    </row>
    <row r="53" spans="2:13" ht="15">
      <c r="B53" s="122" t="s">
        <v>31</v>
      </c>
      <c r="C53" s="26">
        <v>2321.44</v>
      </c>
      <c r="D53" s="28">
        <v>703.3</v>
      </c>
      <c r="E53" s="28">
        <v>0</v>
      </c>
      <c r="F53" s="28">
        <v>0</v>
      </c>
      <c r="G53" s="28">
        <f t="shared" si="0"/>
        <v>703.3</v>
      </c>
      <c r="H53" s="26">
        <v>353577.8</v>
      </c>
      <c r="I53" s="28">
        <v>0</v>
      </c>
      <c r="J53" s="28">
        <v>152.31</v>
      </c>
      <c r="K53" s="28">
        <v>0</v>
      </c>
      <c r="L53" s="28">
        <v>0</v>
      </c>
      <c r="M53" s="28">
        <v>0</v>
      </c>
    </row>
    <row r="54" spans="2:13" s="15" customFormat="1" ht="15">
      <c r="B54" s="123" t="s">
        <v>32</v>
      </c>
      <c r="C54" s="13">
        <v>294</v>
      </c>
      <c r="D54" s="13">
        <v>40</v>
      </c>
      <c r="E54" s="13">
        <v>0</v>
      </c>
      <c r="F54" s="13">
        <v>0</v>
      </c>
      <c r="G54" s="114">
        <f t="shared" si="0"/>
        <v>40</v>
      </c>
      <c r="H54" s="14">
        <v>6511.6</v>
      </c>
      <c r="I54" s="13">
        <v>0</v>
      </c>
      <c r="J54" s="13">
        <v>22.148</v>
      </c>
      <c r="K54" s="13">
        <v>0</v>
      </c>
      <c r="L54" s="13">
        <v>0</v>
      </c>
      <c r="M54" s="13">
        <v>0</v>
      </c>
    </row>
    <row r="55" spans="2:13" ht="15">
      <c r="B55" s="122" t="s">
        <v>51</v>
      </c>
      <c r="C55" s="28">
        <v>2.5</v>
      </c>
      <c r="D55" s="27"/>
      <c r="E55" s="27"/>
      <c r="F55" s="27"/>
      <c r="G55" s="28">
        <f t="shared" si="0"/>
        <v>0</v>
      </c>
      <c r="H55" s="28">
        <v>5.5</v>
      </c>
      <c r="I55" s="27"/>
      <c r="J55" s="28">
        <v>2.2</v>
      </c>
      <c r="K55" s="27"/>
      <c r="L55" s="27"/>
      <c r="M55" s="27"/>
    </row>
    <row r="56" spans="2:13" s="15" customFormat="1" ht="15">
      <c r="B56" s="123" t="s">
        <v>52</v>
      </c>
      <c r="C56" s="13">
        <v>12</v>
      </c>
      <c r="D56" s="16"/>
      <c r="E56" s="16"/>
      <c r="F56" s="16"/>
      <c r="G56" s="114">
        <f t="shared" si="0"/>
        <v>0</v>
      </c>
      <c r="H56" s="13">
        <v>22.8</v>
      </c>
      <c r="I56" s="16"/>
      <c r="J56" s="13">
        <v>1.9</v>
      </c>
      <c r="K56" s="16"/>
      <c r="L56" s="16"/>
      <c r="M56" s="16"/>
    </row>
    <row r="57" spans="2:13" ht="15">
      <c r="B57" s="122" t="s">
        <v>33</v>
      </c>
      <c r="C57" s="28">
        <v>15</v>
      </c>
      <c r="D57" s="28">
        <v>5</v>
      </c>
      <c r="E57" s="28">
        <v>0</v>
      </c>
      <c r="F57" s="28">
        <v>0</v>
      </c>
      <c r="G57" s="28">
        <f t="shared" si="0"/>
        <v>5</v>
      </c>
      <c r="H57" s="28">
        <v>176.6</v>
      </c>
      <c r="I57" s="28">
        <v>0</v>
      </c>
      <c r="J57" s="28">
        <v>11.773</v>
      </c>
      <c r="K57" s="28">
        <v>0</v>
      </c>
      <c r="L57" s="28">
        <v>0</v>
      </c>
      <c r="M57" s="28">
        <v>0</v>
      </c>
    </row>
    <row r="58" spans="2:13" s="15" customFormat="1" ht="15.75" thickBot="1">
      <c r="B58" s="136" t="s">
        <v>53</v>
      </c>
      <c r="C58" s="137">
        <v>79.2</v>
      </c>
      <c r="D58" s="138"/>
      <c r="E58" s="138"/>
      <c r="F58" s="138"/>
      <c r="G58" s="139">
        <f t="shared" si="0"/>
        <v>0</v>
      </c>
      <c r="H58" s="137">
        <v>846.06</v>
      </c>
      <c r="I58" s="138"/>
      <c r="J58" s="137">
        <v>10.683</v>
      </c>
      <c r="K58" s="138"/>
      <c r="L58" s="138"/>
      <c r="M58" s="138"/>
    </row>
    <row r="59" spans="2:13" ht="15.75" thickBot="1">
      <c r="B59" s="130" t="s">
        <v>34</v>
      </c>
      <c r="C59" s="131">
        <v>58416.64</v>
      </c>
      <c r="D59" s="131">
        <v>13848.3</v>
      </c>
      <c r="E59" s="134">
        <v>0</v>
      </c>
      <c r="F59" s="134">
        <v>25</v>
      </c>
      <c r="G59" s="140">
        <f>SUM(G13:G58)</f>
        <v>13823.3</v>
      </c>
      <c r="H59" s="131">
        <v>803587.89</v>
      </c>
      <c r="I59" s="134">
        <v>0</v>
      </c>
      <c r="J59" s="134">
        <v>0</v>
      </c>
      <c r="K59" s="134">
        <v>0</v>
      </c>
      <c r="L59" s="134">
        <v>0</v>
      </c>
      <c r="M59" s="141">
        <v>0</v>
      </c>
    </row>
    <row r="60" spans="2:13" ht="15">
      <c r="B60" s="17"/>
      <c r="C60" s="18"/>
      <c r="D60" s="18"/>
      <c r="E60" s="18"/>
      <c r="F60" s="19"/>
      <c r="G60" s="19"/>
      <c r="H60" s="18"/>
      <c r="I60" s="18"/>
      <c r="J60" s="19"/>
      <c r="K60" s="19"/>
      <c r="L60" s="19"/>
      <c r="M60" s="18"/>
    </row>
    <row r="61" spans="2:13" ht="15.75" thickBot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2:13" ht="15">
      <c r="B62" s="231" t="s">
        <v>147</v>
      </c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3"/>
    </row>
    <row r="63" spans="2:13" ht="15">
      <c r="B63" s="21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42">
        <v>43191</v>
      </c>
    </row>
    <row r="64" spans="2:13" ht="45">
      <c r="B64" s="115" t="s">
        <v>1</v>
      </c>
      <c r="C64" s="111" t="s">
        <v>142</v>
      </c>
      <c r="D64" s="111" t="s">
        <v>140</v>
      </c>
      <c r="E64" s="111" t="s">
        <v>98</v>
      </c>
      <c r="F64" s="111" t="s">
        <v>99</v>
      </c>
      <c r="G64" s="116" t="s">
        <v>108</v>
      </c>
      <c r="H64" s="111" t="s">
        <v>101</v>
      </c>
      <c r="I64" s="111" t="s">
        <v>102</v>
      </c>
      <c r="J64" s="111" t="s">
        <v>103</v>
      </c>
      <c r="K64" s="111" t="s">
        <v>104</v>
      </c>
      <c r="L64" s="111" t="s">
        <v>105</v>
      </c>
      <c r="M64" s="112" t="s">
        <v>106</v>
      </c>
    </row>
    <row r="65" spans="2:13" ht="24">
      <c r="B65" s="122" t="s">
        <v>9</v>
      </c>
      <c r="C65" s="26">
        <v>17561</v>
      </c>
      <c r="D65" s="26"/>
      <c r="E65" s="27"/>
      <c r="F65" s="27"/>
      <c r="G65" s="124">
        <f>D65-E65-F65</f>
        <v>0</v>
      </c>
      <c r="H65" s="26">
        <v>217774.9</v>
      </c>
      <c r="I65" s="27"/>
      <c r="J65" s="28">
        <v>12.401</v>
      </c>
      <c r="K65" s="27"/>
      <c r="L65" s="27"/>
      <c r="M65" s="27"/>
    </row>
    <row r="66" spans="2:13" s="15" customFormat="1" ht="15">
      <c r="B66" s="123" t="s">
        <v>54</v>
      </c>
      <c r="C66" s="13">
        <v>280</v>
      </c>
      <c r="D66" s="13"/>
      <c r="E66" s="16"/>
      <c r="F66" s="16"/>
      <c r="G66" s="125">
        <f aca="true" t="shared" si="1" ref="G66:G77">D66-E66-F66</f>
        <v>0</v>
      </c>
      <c r="H66" s="13">
        <v>252</v>
      </c>
      <c r="I66" s="16"/>
      <c r="J66" s="13">
        <v>0.9</v>
      </c>
      <c r="K66" s="16"/>
      <c r="L66" s="16"/>
      <c r="M66" s="16"/>
    </row>
    <row r="67" spans="2:13" ht="15">
      <c r="B67" s="122" t="s">
        <v>36</v>
      </c>
      <c r="C67" s="26">
        <v>2931</v>
      </c>
      <c r="D67" s="26"/>
      <c r="E67" s="27"/>
      <c r="F67" s="27"/>
      <c r="G67" s="124">
        <f t="shared" si="1"/>
        <v>0</v>
      </c>
      <c r="H67" s="26">
        <v>3171.37</v>
      </c>
      <c r="I67" s="27"/>
      <c r="J67" s="28">
        <v>1.082</v>
      </c>
      <c r="K67" s="27"/>
      <c r="L67" s="27"/>
      <c r="M67" s="27"/>
    </row>
    <row r="68" spans="2:13" s="15" customFormat="1" ht="24">
      <c r="B68" s="123" t="s">
        <v>37</v>
      </c>
      <c r="C68" s="14">
        <v>1165</v>
      </c>
      <c r="D68" s="14"/>
      <c r="E68" s="16"/>
      <c r="F68" s="16"/>
      <c r="G68" s="125">
        <f t="shared" si="1"/>
        <v>0</v>
      </c>
      <c r="H68" s="13">
        <v>323.65</v>
      </c>
      <c r="I68" s="16"/>
      <c r="J68" s="13">
        <v>0.278</v>
      </c>
      <c r="K68" s="16"/>
      <c r="L68" s="16"/>
      <c r="M68" s="16"/>
    </row>
    <row r="69" spans="2:13" ht="15">
      <c r="B69" s="122" t="s">
        <v>39</v>
      </c>
      <c r="C69" s="26">
        <v>14000</v>
      </c>
      <c r="D69" s="26"/>
      <c r="E69" s="27"/>
      <c r="F69" s="27"/>
      <c r="G69" s="124">
        <f t="shared" si="1"/>
        <v>0</v>
      </c>
      <c r="H69" s="26">
        <v>11200</v>
      </c>
      <c r="I69" s="27"/>
      <c r="J69" s="28">
        <v>0.8</v>
      </c>
      <c r="K69" s="27"/>
      <c r="L69" s="27"/>
      <c r="M69" s="27"/>
    </row>
    <row r="70" spans="2:13" s="15" customFormat="1" ht="15">
      <c r="B70" s="123" t="s">
        <v>23</v>
      </c>
      <c r="C70" s="14">
        <v>114515.5</v>
      </c>
      <c r="D70" s="14"/>
      <c r="E70" s="16"/>
      <c r="F70" s="16"/>
      <c r="G70" s="125">
        <f t="shared" si="1"/>
        <v>0</v>
      </c>
      <c r="H70" s="14">
        <v>52479.21</v>
      </c>
      <c r="I70" s="16"/>
      <c r="J70" s="13">
        <v>0.489</v>
      </c>
      <c r="K70" s="16"/>
      <c r="L70" s="16"/>
      <c r="M70" s="16"/>
    </row>
    <row r="71" spans="2:13" ht="15">
      <c r="B71" s="122" t="s">
        <v>55</v>
      </c>
      <c r="C71" s="28">
        <v>790</v>
      </c>
      <c r="D71" s="28"/>
      <c r="E71" s="27"/>
      <c r="F71" s="27"/>
      <c r="G71" s="124">
        <f t="shared" si="1"/>
        <v>0</v>
      </c>
      <c r="H71" s="26">
        <v>1343</v>
      </c>
      <c r="I71" s="27"/>
      <c r="J71" s="28">
        <v>1.7</v>
      </c>
      <c r="K71" s="27"/>
      <c r="L71" s="27"/>
      <c r="M71" s="27"/>
    </row>
    <row r="72" spans="2:13" s="15" customFormat="1" ht="24">
      <c r="B72" s="123" t="s">
        <v>25</v>
      </c>
      <c r="C72" s="14">
        <v>3138</v>
      </c>
      <c r="D72" s="14"/>
      <c r="E72" s="16"/>
      <c r="F72" s="16"/>
      <c r="G72" s="125">
        <f t="shared" si="1"/>
        <v>0</v>
      </c>
      <c r="H72" s="14">
        <v>54730.15</v>
      </c>
      <c r="I72" s="16"/>
      <c r="J72" s="13">
        <v>17.441</v>
      </c>
      <c r="K72" s="16"/>
      <c r="L72" s="16"/>
      <c r="M72" s="16"/>
    </row>
    <row r="73" spans="2:13" ht="15">
      <c r="B73" s="122" t="s">
        <v>26</v>
      </c>
      <c r="C73" s="26">
        <v>214194</v>
      </c>
      <c r="D73" s="26"/>
      <c r="E73" s="27"/>
      <c r="F73" s="27"/>
      <c r="G73" s="124">
        <f t="shared" si="1"/>
        <v>0</v>
      </c>
      <c r="H73" s="26">
        <v>170743.29</v>
      </c>
      <c r="I73" s="27"/>
      <c r="J73" s="28">
        <v>0.797</v>
      </c>
      <c r="K73" s="27"/>
      <c r="L73" s="27"/>
      <c r="M73" s="27"/>
    </row>
    <row r="74" spans="2:13" s="15" customFormat="1" ht="24">
      <c r="B74" s="123" t="s">
        <v>30</v>
      </c>
      <c r="C74" s="13">
        <v>480</v>
      </c>
      <c r="D74" s="13"/>
      <c r="E74" s="16"/>
      <c r="F74" s="16"/>
      <c r="G74" s="125">
        <f t="shared" si="1"/>
        <v>0</v>
      </c>
      <c r="H74" s="14">
        <v>7983.5</v>
      </c>
      <c r="I74" s="16"/>
      <c r="J74" s="13">
        <v>16.632</v>
      </c>
      <c r="K74" s="16"/>
      <c r="L74" s="16"/>
      <c r="M74" s="16"/>
    </row>
    <row r="75" spans="2:13" ht="15">
      <c r="B75" s="122" t="s">
        <v>49</v>
      </c>
      <c r="C75" s="26">
        <v>15416.5</v>
      </c>
      <c r="D75" s="26"/>
      <c r="E75" s="27"/>
      <c r="F75" s="27"/>
      <c r="G75" s="124">
        <f t="shared" si="1"/>
        <v>0</v>
      </c>
      <c r="H75" s="26">
        <v>21970.09</v>
      </c>
      <c r="I75" s="27"/>
      <c r="J75" s="28">
        <v>1.425</v>
      </c>
      <c r="K75" s="27"/>
      <c r="L75" s="27"/>
      <c r="M75" s="27"/>
    </row>
    <row r="76" spans="2:13" s="15" customFormat="1" ht="15">
      <c r="B76" s="123" t="s">
        <v>50</v>
      </c>
      <c r="C76" s="14">
        <v>33448</v>
      </c>
      <c r="D76" s="14"/>
      <c r="E76" s="16"/>
      <c r="F76" s="16"/>
      <c r="G76" s="125">
        <f t="shared" si="1"/>
        <v>0</v>
      </c>
      <c r="H76" s="14">
        <v>58994.3</v>
      </c>
      <c r="I76" s="16"/>
      <c r="J76" s="13">
        <v>1.764</v>
      </c>
      <c r="K76" s="16"/>
      <c r="L76" s="16"/>
      <c r="M76" s="16"/>
    </row>
    <row r="77" spans="2:13" ht="15.75" thickBot="1">
      <c r="B77" s="126" t="s">
        <v>52</v>
      </c>
      <c r="C77" s="127">
        <v>150</v>
      </c>
      <c r="D77" s="127"/>
      <c r="E77" s="128"/>
      <c r="F77" s="128"/>
      <c r="G77" s="129">
        <f t="shared" si="1"/>
        <v>0</v>
      </c>
      <c r="H77" s="127">
        <v>150</v>
      </c>
      <c r="I77" s="128"/>
      <c r="J77" s="127">
        <v>1</v>
      </c>
      <c r="K77" s="128"/>
      <c r="L77" s="128"/>
      <c r="M77" s="128"/>
    </row>
    <row r="78" spans="2:13" s="15" customFormat="1" ht="15.75" thickBot="1">
      <c r="B78" s="130" t="s">
        <v>34</v>
      </c>
      <c r="C78" s="131">
        <v>418069</v>
      </c>
      <c r="D78" s="131"/>
      <c r="E78" s="132"/>
      <c r="F78" s="132"/>
      <c r="G78" s="133">
        <f>SUM(G65:G77)</f>
        <v>0</v>
      </c>
      <c r="H78" s="131">
        <v>601115.46</v>
      </c>
      <c r="I78" s="132"/>
      <c r="J78" s="134"/>
      <c r="K78" s="132"/>
      <c r="L78" s="132"/>
      <c r="M78" s="135"/>
    </row>
    <row r="79" ht="15">
      <c r="B79" s="104" t="s">
        <v>137</v>
      </c>
    </row>
  </sheetData>
  <sheetProtection/>
  <mergeCells count="6">
    <mergeCell ref="B62:M62"/>
    <mergeCell ref="B2:M2"/>
    <mergeCell ref="B3:M3"/>
    <mergeCell ref="B4:M4"/>
    <mergeCell ref="B5:C5"/>
    <mergeCell ref="B10:M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70"/>
  <sheetViews>
    <sheetView zoomScalePageLayoutView="0" workbookViewId="0" topLeftCell="B1">
      <selection activeCell="E63" sqref="E63"/>
    </sheetView>
  </sheetViews>
  <sheetFormatPr defaultColWidth="11.421875" defaultRowHeight="15"/>
  <cols>
    <col min="1" max="1" width="4.140625" style="52" customWidth="1"/>
    <col min="2" max="2" width="14.28125" style="143" customWidth="1"/>
    <col min="3" max="8" width="11.8515625" style="143" bestFit="1" customWidth="1"/>
    <col min="9" max="9" width="11.7109375" style="143" bestFit="1" customWidth="1"/>
    <col min="10" max="10" width="14.140625" style="143" bestFit="1" customWidth="1"/>
    <col min="11" max="11" width="13.00390625" style="143" bestFit="1" customWidth="1"/>
    <col min="12" max="14" width="11.8515625" style="143" bestFit="1" customWidth="1"/>
    <col min="15" max="15" width="13.00390625" style="143" bestFit="1" customWidth="1"/>
    <col min="16" max="16" width="3.140625" style="52" customWidth="1"/>
    <col min="17" max="17" width="11.8515625" style="52" bestFit="1" customWidth="1"/>
    <col min="18" max="16384" width="11.421875" style="52" customWidth="1"/>
  </cols>
  <sheetData>
    <row r="1" spans="2:14" ht="15.75" thickBot="1"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2:15" ht="15">
      <c r="B2" s="248" t="s">
        <v>143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50"/>
    </row>
    <row r="3" spans="2:15" ht="15">
      <c r="B3" s="251" t="s">
        <v>144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3"/>
    </row>
    <row r="4" spans="2:15" ht="15">
      <c r="B4" s="254" t="s">
        <v>150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6"/>
    </row>
    <row r="5" spans="2:15" ht="15">
      <c r="B5" s="151"/>
      <c r="C5" s="144"/>
      <c r="D5" s="144"/>
      <c r="E5" s="144"/>
      <c r="F5" s="144"/>
      <c r="G5" s="144"/>
      <c r="H5" s="144"/>
      <c r="I5" s="144"/>
      <c r="J5" s="144"/>
      <c r="K5" s="145"/>
      <c r="L5" s="145"/>
      <c r="M5" s="152"/>
      <c r="N5" s="152"/>
      <c r="O5" s="153"/>
    </row>
    <row r="6" spans="2:15" ht="15">
      <c r="B6" s="240" t="s">
        <v>97</v>
      </c>
      <c r="C6" s="241"/>
      <c r="D6" s="29"/>
      <c r="E6" s="30"/>
      <c r="F6" s="145"/>
      <c r="G6" s="144"/>
      <c r="H6" s="144"/>
      <c r="I6" s="144"/>
      <c r="J6" s="145"/>
      <c r="K6" s="145"/>
      <c r="L6" s="144"/>
      <c r="M6" s="152"/>
      <c r="N6" s="245">
        <v>43191</v>
      </c>
      <c r="O6" s="257"/>
    </row>
    <row r="7" spans="2:15" ht="45">
      <c r="B7" s="115" t="s">
        <v>118</v>
      </c>
      <c r="C7" s="116" t="s">
        <v>64</v>
      </c>
      <c r="D7" s="116" t="s">
        <v>65</v>
      </c>
      <c r="E7" s="116" t="s">
        <v>62</v>
      </c>
      <c r="F7" s="116" t="s">
        <v>66</v>
      </c>
      <c r="G7" s="116" t="s">
        <v>153</v>
      </c>
      <c r="H7" s="116" t="s">
        <v>110</v>
      </c>
      <c r="I7" s="111" t="s">
        <v>152</v>
      </c>
      <c r="J7" s="116" t="s">
        <v>154</v>
      </c>
      <c r="K7" s="116" t="s">
        <v>155</v>
      </c>
      <c r="L7" s="116" t="s">
        <v>157</v>
      </c>
      <c r="M7" s="116" t="s">
        <v>156</v>
      </c>
      <c r="N7" s="116" t="s">
        <v>4</v>
      </c>
      <c r="O7" s="154" t="s">
        <v>5</v>
      </c>
    </row>
    <row r="8" spans="2:15" ht="15.75" thickBot="1">
      <c r="B8" s="175" t="s">
        <v>119</v>
      </c>
      <c r="C8" s="156">
        <v>11966.24</v>
      </c>
      <c r="D8" s="156">
        <v>18515.5</v>
      </c>
      <c r="E8" s="156">
        <v>292426.16</v>
      </c>
      <c r="F8" s="156">
        <v>322907.9</v>
      </c>
      <c r="G8" s="156">
        <v>135914.15</v>
      </c>
      <c r="H8" s="157">
        <v>738</v>
      </c>
      <c r="I8" s="180">
        <f>I17+I44+I69</f>
        <v>155774.01</v>
      </c>
      <c r="J8" s="156">
        <v>10004709.75</v>
      </c>
      <c r="K8" s="156">
        <v>5166575.67</v>
      </c>
      <c r="L8" s="156"/>
      <c r="M8" s="156"/>
      <c r="N8" s="156"/>
      <c r="O8" s="158">
        <v>4604650.33</v>
      </c>
    </row>
    <row r="9" spans="2:15" ht="15">
      <c r="B9" s="38"/>
      <c r="C9" s="146"/>
      <c r="D9" s="146"/>
      <c r="E9" s="146"/>
      <c r="F9" s="146"/>
      <c r="G9" s="146"/>
      <c r="H9" s="147"/>
      <c r="I9" s="146"/>
      <c r="J9" s="146"/>
      <c r="K9" s="146"/>
      <c r="L9" s="146"/>
      <c r="M9" s="146"/>
      <c r="N9" s="146"/>
      <c r="O9" s="146"/>
    </row>
    <row r="10" spans="1:16" s="35" customFormat="1" ht="15">
      <c r="A10" s="37"/>
      <c r="B10" s="38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245"/>
      <c r="P10" s="257"/>
    </row>
    <row r="11" spans="2:15" ht="15">
      <c r="B11" s="258" t="s">
        <v>151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60"/>
    </row>
    <row r="12" spans="2:15" ht="45">
      <c r="B12" s="116" t="s">
        <v>1</v>
      </c>
      <c r="C12" s="116" t="s">
        <v>64</v>
      </c>
      <c r="D12" s="116" t="s">
        <v>65</v>
      </c>
      <c r="E12" s="116" t="s">
        <v>62</v>
      </c>
      <c r="F12" s="116" t="s">
        <v>66</v>
      </c>
      <c r="G12" s="116" t="s">
        <v>153</v>
      </c>
      <c r="H12" s="116" t="s">
        <v>110</v>
      </c>
      <c r="I12" s="111" t="s">
        <v>152</v>
      </c>
      <c r="J12" s="116" t="s">
        <v>154</v>
      </c>
      <c r="K12" s="116" t="s">
        <v>155</v>
      </c>
      <c r="L12" s="116" t="s">
        <v>157</v>
      </c>
      <c r="M12" s="116" t="s">
        <v>156</v>
      </c>
      <c r="N12" s="116" t="s">
        <v>4</v>
      </c>
      <c r="O12" s="116" t="s">
        <v>5</v>
      </c>
    </row>
    <row r="13" spans="1:15" ht="24">
      <c r="A13" s="39"/>
      <c r="B13" s="161" t="s">
        <v>114</v>
      </c>
      <c r="C13" s="22">
        <v>0</v>
      </c>
      <c r="D13" s="22">
        <v>0</v>
      </c>
      <c r="E13" s="25">
        <v>15331.25</v>
      </c>
      <c r="F13" s="25">
        <v>15331.25</v>
      </c>
      <c r="G13" s="25">
        <v>15331.25</v>
      </c>
      <c r="H13" s="22">
        <v>0</v>
      </c>
      <c r="I13" s="25">
        <f>E13-G13-H13</f>
        <v>0</v>
      </c>
      <c r="J13" s="25">
        <v>1932567.5</v>
      </c>
      <c r="K13" s="25">
        <v>779863.77</v>
      </c>
      <c r="L13" s="22">
        <v>126.054</v>
      </c>
      <c r="M13" s="22">
        <v>50.868</v>
      </c>
      <c r="N13" s="22">
        <v>694.43</v>
      </c>
      <c r="O13" s="25">
        <v>541559.1</v>
      </c>
    </row>
    <row r="14" spans="1:15" s="15" customFormat="1" ht="24">
      <c r="A14" s="40"/>
      <c r="B14" s="162" t="s">
        <v>115</v>
      </c>
      <c r="C14" s="24">
        <v>1950.51</v>
      </c>
      <c r="D14" s="24">
        <v>4680</v>
      </c>
      <c r="E14" s="24">
        <v>24209.5</v>
      </c>
      <c r="F14" s="24">
        <v>30840.01</v>
      </c>
      <c r="G14" s="24">
        <v>21023</v>
      </c>
      <c r="H14" s="23">
        <v>14</v>
      </c>
      <c r="I14" s="176">
        <f>E14-G14-H14</f>
        <v>3172.5</v>
      </c>
      <c r="J14" s="24">
        <v>2071397.94</v>
      </c>
      <c r="K14" s="24">
        <v>1739872.5</v>
      </c>
      <c r="L14" s="23">
        <v>85.561</v>
      </c>
      <c r="M14" s="23">
        <v>82.76</v>
      </c>
      <c r="N14" s="23">
        <v>899.32</v>
      </c>
      <c r="O14" s="24">
        <v>1564704.17</v>
      </c>
    </row>
    <row r="15" spans="1:15" ht="24">
      <c r="A15" s="40"/>
      <c r="B15" s="161" t="s">
        <v>116</v>
      </c>
      <c r="C15" s="22">
        <v>14.5</v>
      </c>
      <c r="D15" s="22">
        <v>62</v>
      </c>
      <c r="E15" s="25">
        <v>16783</v>
      </c>
      <c r="F15" s="25">
        <v>16859.5</v>
      </c>
      <c r="G15" s="25">
        <v>16783</v>
      </c>
      <c r="H15" s="22">
        <v>0</v>
      </c>
      <c r="I15" s="25">
        <f>E15-G15-H15</f>
        <v>0</v>
      </c>
      <c r="J15" s="25">
        <v>14449.23</v>
      </c>
      <c r="K15" s="25">
        <v>12215.05</v>
      </c>
      <c r="L15" s="22">
        <v>0.861</v>
      </c>
      <c r="M15" s="22">
        <v>0.728</v>
      </c>
      <c r="N15" s="25">
        <v>5972.89</v>
      </c>
      <c r="O15" s="25">
        <v>72959.1</v>
      </c>
    </row>
    <row r="16" spans="1:15" s="15" customFormat="1" ht="24">
      <c r="A16" s="40"/>
      <c r="B16" s="162" t="s">
        <v>117</v>
      </c>
      <c r="C16" s="24">
        <v>9384</v>
      </c>
      <c r="D16" s="24">
        <v>11950</v>
      </c>
      <c r="E16" s="24">
        <v>48238</v>
      </c>
      <c r="F16" s="24">
        <v>69572</v>
      </c>
      <c r="G16" s="24">
        <v>43928</v>
      </c>
      <c r="H16" s="23">
        <v>724</v>
      </c>
      <c r="I16" s="176">
        <f>E16-G16-H16</f>
        <v>3586</v>
      </c>
      <c r="J16" s="24">
        <v>2533134.37</v>
      </c>
      <c r="K16" s="24">
        <v>2002916.4</v>
      </c>
      <c r="L16" s="23">
        <v>52.513</v>
      </c>
      <c r="M16" s="23">
        <v>45.595</v>
      </c>
      <c r="N16" s="23">
        <v>949.41</v>
      </c>
      <c r="O16" s="24">
        <v>1901584.42</v>
      </c>
    </row>
    <row r="17" spans="2:15" ht="15">
      <c r="B17" s="174" t="s">
        <v>34</v>
      </c>
      <c r="C17" s="118">
        <v>11349.01</v>
      </c>
      <c r="D17" s="118">
        <v>16692</v>
      </c>
      <c r="E17" s="118">
        <v>104561.75</v>
      </c>
      <c r="F17" s="118">
        <v>132602.76</v>
      </c>
      <c r="G17" s="118">
        <v>97065.25</v>
      </c>
      <c r="H17" s="118">
        <v>738</v>
      </c>
      <c r="I17" s="118">
        <f>SUM(I13:I16)</f>
        <v>6758.5</v>
      </c>
      <c r="J17" s="118">
        <v>6551549.04</v>
      </c>
      <c r="K17" s="118">
        <v>4534867.72</v>
      </c>
      <c r="L17" s="118"/>
      <c r="M17" s="118"/>
      <c r="N17" s="118"/>
      <c r="O17" s="118">
        <v>4080806.79</v>
      </c>
    </row>
    <row r="18" spans="2:14" ht="15" customHeight="1"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51"/>
    </row>
    <row r="19" spans="2:15" ht="15" customHeight="1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2:16" ht="15">
      <c r="B20" s="262" t="s">
        <v>158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163"/>
    </row>
    <row r="21" spans="2:16" ht="15">
      <c r="B21" s="164"/>
      <c r="C21" s="53"/>
      <c r="D21" s="144"/>
      <c r="E21" s="144"/>
      <c r="F21" s="165"/>
      <c r="G21" s="165"/>
      <c r="H21" s="165"/>
      <c r="I21" s="165"/>
      <c r="J21" s="165"/>
      <c r="K21" s="165"/>
      <c r="L21" s="165"/>
      <c r="M21" s="165"/>
      <c r="N21" s="43"/>
      <c r="O21" s="245">
        <v>43191</v>
      </c>
      <c r="P21" s="246"/>
    </row>
    <row r="22" spans="2:16" ht="45">
      <c r="B22" s="116" t="s">
        <v>1</v>
      </c>
      <c r="C22" s="116" t="s">
        <v>64</v>
      </c>
      <c r="D22" s="116" t="s">
        <v>65</v>
      </c>
      <c r="E22" s="116" t="s">
        <v>62</v>
      </c>
      <c r="F22" s="116" t="s">
        <v>66</v>
      </c>
      <c r="G22" s="116" t="s">
        <v>153</v>
      </c>
      <c r="H22" s="116" t="s">
        <v>110</v>
      </c>
      <c r="I22" s="111" t="s">
        <v>152</v>
      </c>
      <c r="J22" s="116" t="s">
        <v>154</v>
      </c>
      <c r="K22" s="116" t="s">
        <v>155</v>
      </c>
      <c r="L22" s="116" t="s">
        <v>157</v>
      </c>
      <c r="M22" s="116" t="s">
        <v>156</v>
      </c>
      <c r="N22" s="116" t="s">
        <v>4</v>
      </c>
      <c r="O22" s="116" t="s">
        <v>5</v>
      </c>
      <c r="P22" s="166"/>
    </row>
    <row r="23" spans="2:16" ht="15">
      <c r="B23" s="159" t="s">
        <v>67</v>
      </c>
      <c r="C23" s="22">
        <v>0</v>
      </c>
      <c r="D23" s="22">
        <v>0</v>
      </c>
      <c r="E23" s="22">
        <v>0.5</v>
      </c>
      <c r="F23" s="22">
        <v>0.5</v>
      </c>
      <c r="G23" s="22">
        <v>0</v>
      </c>
      <c r="H23" s="22">
        <v>0</v>
      </c>
      <c r="I23" s="177">
        <f>E23-G23-H23</f>
        <v>0.5</v>
      </c>
      <c r="J23" s="22">
        <v>1.18</v>
      </c>
      <c r="K23" s="22">
        <v>0</v>
      </c>
      <c r="L23" s="22">
        <v>2.36</v>
      </c>
      <c r="M23" s="22">
        <v>0</v>
      </c>
      <c r="N23" s="22">
        <v>0</v>
      </c>
      <c r="O23" s="22">
        <v>0</v>
      </c>
      <c r="P23" s="166"/>
    </row>
    <row r="24" spans="2:16" s="15" customFormat="1" ht="15">
      <c r="B24" s="160" t="s">
        <v>68</v>
      </c>
      <c r="C24" s="23">
        <v>0</v>
      </c>
      <c r="D24" s="23">
        <v>1</v>
      </c>
      <c r="E24" s="23">
        <v>13</v>
      </c>
      <c r="F24" s="23">
        <v>14</v>
      </c>
      <c r="G24" s="23">
        <v>0</v>
      </c>
      <c r="H24" s="23">
        <v>0</v>
      </c>
      <c r="I24" s="178">
        <f aca="true" t="shared" si="0" ref="I24:I43">E24-G24-H24</f>
        <v>13</v>
      </c>
      <c r="J24" s="23">
        <v>128</v>
      </c>
      <c r="K24" s="23">
        <v>0</v>
      </c>
      <c r="L24" s="23">
        <v>9.846</v>
      </c>
      <c r="M24" s="23">
        <v>0</v>
      </c>
      <c r="N24" s="23">
        <v>0</v>
      </c>
      <c r="O24" s="23">
        <v>0</v>
      </c>
      <c r="P24" s="167"/>
    </row>
    <row r="25" spans="2:16" ht="15">
      <c r="B25" s="159" t="s">
        <v>63</v>
      </c>
      <c r="C25" s="22">
        <v>0</v>
      </c>
      <c r="D25" s="22">
        <v>0</v>
      </c>
      <c r="E25" s="22">
        <v>851</v>
      </c>
      <c r="F25" s="22">
        <v>851</v>
      </c>
      <c r="G25" s="22">
        <v>291</v>
      </c>
      <c r="H25" s="22">
        <v>0</v>
      </c>
      <c r="I25" s="177">
        <f t="shared" si="0"/>
        <v>560</v>
      </c>
      <c r="J25" s="25">
        <v>23280.11</v>
      </c>
      <c r="K25" s="25">
        <v>5897.14</v>
      </c>
      <c r="L25" s="22">
        <v>27.356</v>
      </c>
      <c r="M25" s="22">
        <v>20.265</v>
      </c>
      <c r="N25" s="22">
        <v>457.48</v>
      </c>
      <c r="O25" s="25">
        <v>2697.84</v>
      </c>
      <c r="P25" s="166"/>
    </row>
    <row r="26" spans="2:16" s="15" customFormat="1" ht="15">
      <c r="B26" s="160" t="s">
        <v>69</v>
      </c>
      <c r="C26" s="23">
        <v>0</v>
      </c>
      <c r="D26" s="23">
        <v>2.5</v>
      </c>
      <c r="E26" s="23">
        <v>28</v>
      </c>
      <c r="F26" s="23">
        <v>30.5</v>
      </c>
      <c r="G26" s="23">
        <v>0</v>
      </c>
      <c r="H26" s="23">
        <v>0</v>
      </c>
      <c r="I26" s="178">
        <f t="shared" si="0"/>
        <v>28</v>
      </c>
      <c r="J26" s="23">
        <v>146.15</v>
      </c>
      <c r="K26" s="23">
        <v>0</v>
      </c>
      <c r="L26" s="23">
        <v>5.22</v>
      </c>
      <c r="M26" s="23">
        <v>0</v>
      </c>
      <c r="N26" s="23">
        <v>0</v>
      </c>
      <c r="O26" s="23">
        <v>0</v>
      </c>
      <c r="P26" s="167"/>
    </row>
    <row r="27" spans="2:16" ht="15">
      <c r="B27" s="159" t="s">
        <v>70</v>
      </c>
      <c r="C27" s="22">
        <v>0</v>
      </c>
      <c r="D27" s="22">
        <v>70</v>
      </c>
      <c r="E27" s="22">
        <v>80</v>
      </c>
      <c r="F27" s="22">
        <v>150</v>
      </c>
      <c r="G27" s="22">
        <v>0</v>
      </c>
      <c r="H27" s="22">
        <v>0</v>
      </c>
      <c r="I27" s="177">
        <f t="shared" si="0"/>
        <v>80</v>
      </c>
      <c r="J27" s="22">
        <v>336</v>
      </c>
      <c r="K27" s="22">
        <v>0</v>
      </c>
      <c r="L27" s="22">
        <v>4.2</v>
      </c>
      <c r="M27" s="22">
        <v>0</v>
      </c>
      <c r="N27" s="22">
        <v>0</v>
      </c>
      <c r="O27" s="22">
        <v>0</v>
      </c>
      <c r="P27" s="166"/>
    </row>
    <row r="28" spans="2:16" s="15" customFormat="1" ht="15">
      <c r="B28" s="160" t="s">
        <v>71</v>
      </c>
      <c r="C28" s="23">
        <v>0</v>
      </c>
      <c r="D28" s="23">
        <v>2</v>
      </c>
      <c r="E28" s="23">
        <v>8</v>
      </c>
      <c r="F28" s="23">
        <v>10</v>
      </c>
      <c r="G28" s="23">
        <v>0</v>
      </c>
      <c r="H28" s="23">
        <v>0</v>
      </c>
      <c r="I28" s="178">
        <f t="shared" si="0"/>
        <v>8</v>
      </c>
      <c r="J28" s="23">
        <v>56</v>
      </c>
      <c r="K28" s="23">
        <v>0</v>
      </c>
      <c r="L28" s="23">
        <v>7</v>
      </c>
      <c r="M28" s="23">
        <v>0</v>
      </c>
      <c r="N28" s="23">
        <v>0</v>
      </c>
      <c r="O28" s="23">
        <v>0</v>
      </c>
      <c r="P28" s="167"/>
    </row>
    <row r="29" spans="2:16" ht="15">
      <c r="B29" s="159" t="s">
        <v>72</v>
      </c>
      <c r="C29" s="22">
        <v>0</v>
      </c>
      <c r="D29" s="22">
        <v>0</v>
      </c>
      <c r="E29" s="22">
        <v>4</v>
      </c>
      <c r="F29" s="22">
        <v>4</v>
      </c>
      <c r="G29" s="22">
        <v>4</v>
      </c>
      <c r="H29" s="22">
        <v>0</v>
      </c>
      <c r="I29" s="177">
        <f t="shared" si="0"/>
        <v>0</v>
      </c>
      <c r="J29" s="22">
        <v>48</v>
      </c>
      <c r="K29" s="22">
        <v>22.48</v>
      </c>
      <c r="L29" s="22">
        <v>12</v>
      </c>
      <c r="M29" s="22">
        <v>5.62</v>
      </c>
      <c r="N29" s="25">
        <v>8086.12</v>
      </c>
      <c r="O29" s="22">
        <v>181.78</v>
      </c>
      <c r="P29" s="166"/>
    </row>
    <row r="30" spans="2:16" s="15" customFormat="1" ht="15">
      <c r="B30" s="160" t="s">
        <v>73</v>
      </c>
      <c r="C30" s="23">
        <v>0</v>
      </c>
      <c r="D30" s="23">
        <v>0</v>
      </c>
      <c r="E30" s="23">
        <v>6</v>
      </c>
      <c r="F30" s="23">
        <v>6</v>
      </c>
      <c r="G30" s="23">
        <v>0</v>
      </c>
      <c r="H30" s="23">
        <v>0</v>
      </c>
      <c r="I30" s="178">
        <f t="shared" si="0"/>
        <v>6</v>
      </c>
      <c r="J30" s="23">
        <v>27</v>
      </c>
      <c r="K30" s="23">
        <v>0</v>
      </c>
      <c r="L30" s="23">
        <v>4.5</v>
      </c>
      <c r="M30" s="23">
        <v>0</v>
      </c>
      <c r="N30" s="23">
        <v>0</v>
      </c>
      <c r="O30" s="23">
        <v>0</v>
      </c>
      <c r="P30" s="167"/>
    </row>
    <row r="31" spans="2:16" ht="15">
      <c r="B31" s="159" t="s">
        <v>74</v>
      </c>
      <c r="C31" s="22">
        <v>130</v>
      </c>
      <c r="D31" s="22">
        <v>0</v>
      </c>
      <c r="E31" s="25">
        <v>1632</v>
      </c>
      <c r="F31" s="25">
        <v>1762</v>
      </c>
      <c r="G31" s="22">
        <v>262</v>
      </c>
      <c r="H31" s="22">
        <v>0</v>
      </c>
      <c r="I31" s="177">
        <f t="shared" si="0"/>
        <v>1370</v>
      </c>
      <c r="J31" s="25">
        <v>38106</v>
      </c>
      <c r="K31" s="25">
        <v>6008.4</v>
      </c>
      <c r="L31" s="22">
        <v>23.349</v>
      </c>
      <c r="M31" s="22">
        <v>22.933</v>
      </c>
      <c r="N31" s="25">
        <v>7332.43</v>
      </c>
      <c r="O31" s="25">
        <v>44056.16</v>
      </c>
      <c r="P31" s="166"/>
    </row>
    <row r="32" spans="2:16" s="15" customFormat="1" ht="15">
      <c r="B32" s="160" t="s">
        <v>75</v>
      </c>
      <c r="C32" s="23">
        <v>0</v>
      </c>
      <c r="D32" s="23">
        <v>0</v>
      </c>
      <c r="E32" s="23">
        <v>247</v>
      </c>
      <c r="F32" s="23">
        <v>247</v>
      </c>
      <c r="G32" s="23">
        <v>0</v>
      </c>
      <c r="H32" s="23">
        <v>0</v>
      </c>
      <c r="I32" s="178">
        <f t="shared" si="0"/>
        <v>247</v>
      </c>
      <c r="J32" s="23">
        <v>963.7</v>
      </c>
      <c r="K32" s="23">
        <v>0</v>
      </c>
      <c r="L32" s="23">
        <v>3.902</v>
      </c>
      <c r="M32" s="23">
        <v>0</v>
      </c>
      <c r="N32" s="23">
        <v>0</v>
      </c>
      <c r="O32" s="23">
        <v>0</v>
      </c>
      <c r="P32" s="167"/>
    </row>
    <row r="33" spans="2:16" ht="15">
      <c r="B33" s="159" t="s">
        <v>76</v>
      </c>
      <c r="C33" s="22">
        <v>0</v>
      </c>
      <c r="D33" s="22">
        <v>0</v>
      </c>
      <c r="E33" s="22">
        <v>125</v>
      </c>
      <c r="F33" s="22">
        <v>125</v>
      </c>
      <c r="G33" s="22">
        <v>125</v>
      </c>
      <c r="H33" s="22">
        <v>0</v>
      </c>
      <c r="I33" s="177">
        <f t="shared" si="0"/>
        <v>0</v>
      </c>
      <c r="J33" s="25">
        <v>1637.5</v>
      </c>
      <c r="K33" s="25">
        <v>1637.5</v>
      </c>
      <c r="L33" s="22">
        <v>13.1</v>
      </c>
      <c r="M33" s="22">
        <v>13.1</v>
      </c>
      <c r="N33" s="25">
        <v>1780</v>
      </c>
      <c r="O33" s="25">
        <v>2914.75</v>
      </c>
      <c r="P33" s="166"/>
    </row>
    <row r="34" spans="2:16" s="15" customFormat="1" ht="15">
      <c r="B34" s="160" t="s">
        <v>77</v>
      </c>
      <c r="C34" s="23">
        <v>0</v>
      </c>
      <c r="D34" s="23">
        <v>1</v>
      </c>
      <c r="E34" s="23">
        <v>15</v>
      </c>
      <c r="F34" s="23">
        <v>16</v>
      </c>
      <c r="G34" s="23">
        <v>0</v>
      </c>
      <c r="H34" s="23">
        <v>0</v>
      </c>
      <c r="I34" s="178">
        <f t="shared" si="0"/>
        <v>15</v>
      </c>
      <c r="J34" s="23">
        <v>132.6</v>
      </c>
      <c r="K34" s="23">
        <v>0</v>
      </c>
      <c r="L34" s="23">
        <v>8.84</v>
      </c>
      <c r="M34" s="23">
        <v>0</v>
      </c>
      <c r="N34" s="23">
        <v>0</v>
      </c>
      <c r="O34" s="23">
        <v>0</v>
      </c>
      <c r="P34" s="167"/>
    </row>
    <row r="35" spans="2:16" ht="15">
      <c r="B35" s="159" t="s">
        <v>78</v>
      </c>
      <c r="C35" s="22">
        <v>0</v>
      </c>
      <c r="D35" s="22">
        <v>2</v>
      </c>
      <c r="E35" s="22">
        <v>11</v>
      </c>
      <c r="F35" s="22">
        <v>13</v>
      </c>
      <c r="G35" s="22">
        <v>0</v>
      </c>
      <c r="H35" s="22">
        <v>0</v>
      </c>
      <c r="I35" s="177">
        <f t="shared" si="0"/>
        <v>11</v>
      </c>
      <c r="J35" s="22">
        <v>75.6</v>
      </c>
      <c r="K35" s="22">
        <v>0</v>
      </c>
      <c r="L35" s="22">
        <v>6.873</v>
      </c>
      <c r="M35" s="22">
        <v>0</v>
      </c>
      <c r="N35" s="22">
        <v>0</v>
      </c>
      <c r="O35" s="22">
        <v>0</v>
      </c>
      <c r="P35" s="166"/>
    </row>
    <row r="36" spans="2:16" s="15" customFormat="1" ht="15">
      <c r="B36" s="160" t="s">
        <v>79</v>
      </c>
      <c r="C36" s="23">
        <v>361.73</v>
      </c>
      <c r="D36" s="23">
        <v>580</v>
      </c>
      <c r="E36" s="24">
        <v>7211</v>
      </c>
      <c r="F36" s="24">
        <v>8152.73</v>
      </c>
      <c r="G36" s="23">
        <v>603</v>
      </c>
      <c r="H36" s="23">
        <v>0</v>
      </c>
      <c r="I36" s="178">
        <f t="shared" si="0"/>
        <v>6608</v>
      </c>
      <c r="J36" s="24">
        <v>158652.3</v>
      </c>
      <c r="K36" s="24">
        <v>10749.58</v>
      </c>
      <c r="L36" s="23">
        <v>22.001</v>
      </c>
      <c r="M36" s="23">
        <v>17.827</v>
      </c>
      <c r="N36" s="24">
        <v>1689.8</v>
      </c>
      <c r="O36" s="24">
        <v>18164.65</v>
      </c>
      <c r="P36" s="167"/>
    </row>
    <row r="37" spans="2:16" ht="15">
      <c r="B37" s="159" t="s">
        <v>80</v>
      </c>
      <c r="C37" s="22">
        <v>1.5</v>
      </c>
      <c r="D37" s="22">
        <v>9</v>
      </c>
      <c r="E37" s="22">
        <v>60</v>
      </c>
      <c r="F37" s="22">
        <v>70.5</v>
      </c>
      <c r="G37" s="22">
        <v>60</v>
      </c>
      <c r="H37" s="22">
        <v>0</v>
      </c>
      <c r="I37" s="177">
        <f t="shared" si="0"/>
        <v>0</v>
      </c>
      <c r="J37" s="25">
        <v>1597</v>
      </c>
      <c r="K37" s="22">
        <v>440.15</v>
      </c>
      <c r="L37" s="22">
        <v>26.617</v>
      </c>
      <c r="M37" s="22">
        <v>7.336</v>
      </c>
      <c r="N37" s="25">
        <v>1964.05</v>
      </c>
      <c r="O37" s="22">
        <v>864.48</v>
      </c>
      <c r="P37" s="166"/>
    </row>
    <row r="38" spans="2:16" s="15" customFormat="1" ht="15">
      <c r="B38" s="160" t="s">
        <v>81</v>
      </c>
      <c r="C38" s="23">
        <v>10</v>
      </c>
      <c r="D38" s="23">
        <v>89.5</v>
      </c>
      <c r="E38" s="23">
        <v>420.3</v>
      </c>
      <c r="F38" s="23">
        <v>519.8</v>
      </c>
      <c r="G38" s="23">
        <v>0</v>
      </c>
      <c r="H38" s="23">
        <v>0</v>
      </c>
      <c r="I38" s="178">
        <f t="shared" si="0"/>
        <v>420.3</v>
      </c>
      <c r="J38" s="23">
        <v>798.81</v>
      </c>
      <c r="K38" s="23">
        <v>0</v>
      </c>
      <c r="L38" s="23">
        <v>1.901</v>
      </c>
      <c r="M38" s="23">
        <v>0</v>
      </c>
      <c r="N38" s="23">
        <v>0</v>
      </c>
      <c r="O38" s="23">
        <v>0</v>
      </c>
      <c r="P38" s="167"/>
    </row>
    <row r="39" spans="2:16" ht="15">
      <c r="B39" s="159" t="s">
        <v>82</v>
      </c>
      <c r="C39" s="22">
        <v>0</v>
      </c>
      <c r="D39" s="22">
        <v>0</v>
      </c>
      <c r="E39" s="22">
        <v>160</v>
      </c>
      <c r="F39" s="22">
        <v>160</v>
      </c>
      <c r="G39" s="22">
        <v>25</v>
      </c>
      <c r="H39" s="22">
        <v>0</v>
      </c>
      <c r="I39" s="177">
        <f t="shared" si="0"/>
        <v>135</v>
      </c>
      <c r="J39" s="25">
        <v>11137.5</v>
      </c>
      <c r="K39" s="25">
        <v>1200</v>
      </c>
      <c r="L39" s="22">
        <v>69.609</v>
      </c>
      <c r="M39" s="22">
        <v>48</v>
      </c>
      <c r="N39" s="25">
        <v>5000</v>
      </c>
      <c r="O39" s="25">
        <v>6000</v>
      </c>
      <c r="P39" s="166"/>
    </row>
    <row r="40" spans="2:16" s="15" customFormat="1" ht="22.5">
      <c r="B40" s="160" t="s">
        <v>83</v>
      </c>
      <c r="C40" s="23">
        <v>0</v>
      </c>
      <c r="D40" s="23">
        <v>0</v>
      </c>
      <c r="E40" s="24">
        <v>28749</v>
      </c>
      <c r="F40" s="24">
        <v>28749</v>
      </c>
      <c r="G40" s="24">
        <v>7348</v>
      </c>
      <c r="H40" s="23">
        <v>0</v>
      </c>
      <c r="I40" s="178">
        <f t="shared" si="0"/>
        <v>21401</v>
      </c>
      <c r="J40" s="24">
        <v>679875.2</v>
      </c>
      <c r="K40" s="24">
        <v>154622.17</v>
      </c>
      <c r="L40" s="23">
        <v>23.649</v>
      </c>
      <c r="M40" s="23">
        <v>21.043</v>
      </c>
      <c r="N40" s="23">
        <v>763.35</v>
      </c>
      <c r="O40" s="24">
        <v>118031.03</v>
      </c>
      <c r="P40" s="167"/>
    </row>
    <row r="41" spans="2:16" ht="15">
      <c r="B41" s="159" t="s">
        <v>84</v>
      </c>
      <c r="C41" s="22">
        <v>0</v>
      </c>
      <c r="D41" s="22">
        <v>0</v>
      </c>
      <c r="E41" s="22">
        <v>118</v>
      </c>
      <c r="F41" s="22">
        <v>118</v>
      </c>
      <c r="G41" s="22">
        <v>0</v>
      </c>
      <c r="H41" s="22">
        <v>0</v>
      </c>
      <c r="I41" s="177">
        <f t="shared" si="0"/>
        <v>118</v>
      </c>
      <c r="J41" s="25">
        <v>5664</v>
      </c>
      <c r="K41" s="22">
        <v>0</v>
      </c>
      <c r="L41" s="22">
        <v>48</v>
      </c>
      <c r="M41" s="22">
        <v>0</v>
      </c>
      <c r="N41" s="22">
        <v>0</v>
      </c>
      <c r="O41" s="22">
        <v>0</v>
      </c>
      <c r="P41" s="166"/>
    </row>
    <row r="42" spans="2:16" s="15" customFormat="1" ht="15">
      <c r="B42" s="160" t="s">
        <v>85</v>
      </c>
      <c r="C42" s="23">
        <v>0</v>
      </c>
      <c r="D42" s="23">
        <v>0</v>
      </c>
      <c r="E42" s="23">
        <v>30</v>
      </c>
      <c r="F42" s="23">
        <v>30</v>
      </c>
      <c r="G42" s="23">
        <v>0</v>
      </c>
      <c r="H42" s="23">
        <v>0</v>
      </c>
      <c r="I42" s="178">
        <f t="shared" si="0"/>
        <v>30</v>
      </c>
      <c r="J42" s="23">
        <v>372</v>
      </c>
      <c r="K42" s="23">
        <v>0</v>
      </c>
      <c r="L42" s="23">
        <v>12.4</v>
      </c>
      <c r="M42" s="23">
        <v>0</v>
      </c>
      <c r="N42" s="23">
        <v>0</v>
      </c>
      <c r="O42" s="23">
        <v>0</v>
      </c>
      <c r="P42" s="167"/>
    </row>
    <row r="43" spans="2:16" ht="15">
      <c r="B43" s="159" t="s">
        <v>86</v>
      </c>
      <c r="C43" s="22">
        <v>4</v>
      </c>
      <c r="D43" s="22">
        <v>35</v>
      </c>
      <c r="E43" s="22">
        <v>91</v>
      </c>
      <c r="F43" s="22">
        <v>130</v>
      </c>
      <c r="G43" s="22">
        <v>0</v>
      </c>
      <c r="H43" s="22">
        <v>0</v>
      </c>
      <c r="I43" s="177">
        <f t="shared" si="0"/>
        <v>91</v>
      </c>
      <c r="J43" s="22">
        <v>654.5</v>
      </c>
      <c r="K43" s="22">
        <v>0</v>
      </c>
      <c r="L43" s="22">
        <v>7.192</v>
      </c>
      <c r="M43" s="22">
        <v>0</v>
      </c>
      <c r="N43" s="22">
        <v>0</v>
      </c>
      <c r="O43" s="22">
        <v>0</v>
      </c>
      <c r="P43" s="166"/>
    </row>
    <row r="44" spans="2:16" s="15" customFormat="1" ht="15">
      <c r="B44" s="174" t="s">
        <v>34</v>
      </c>
      <c r="C44" s="119">
        <v>507.23</v>
      </c>
      <c r="D44" s="119">
        <v>792</v>
      </c>
      <c r="E44" s="118">
        <v>39859.8</v>
      </c>
      <c r="F44" s="118">
        <v>41159.03</v>
      </c>
      <c r="G44" s="118">
        <v>8718</v>
      </c>
      <c r="H44" s="119">
        <v>0</v>
      </c>
      <c r="I44" s="120">
        <f>SUM(I23:I43)</f>
        <v>31141.8</v>
      </c>
      <c r="J44" s="118">
        <v>923689.15</v>
      </c>
      <c r="K44" s="118">
        <v>180577.42</v>
      </c>
      <c r="L44" s="119"/>
      <c r="M44" s="119"/>
      <c r="N44" s="119"/>
      <c r="O44" s="118">
        <v>192910.68</v>
      </c>
      <c r="P44" s="168"/>
    </row>
    <row r="45" spans="2:15" s="15" customFormat="1" ht="15">
      <c r="B45" s="44"/>
      <c r="C45" s="45"/>
      <c r="D45" s="45"/>
      <c r="E45" s="46"/>
      <c r="F45" s="46"/>
      <c r="G45" s="46"/>
      <c r="H45" s="45"/>
      <c r="I45" s="45"/>
      <c r="J45" s="46"/>
      <c r="K45" s="46"/>
      <c r="L45" s="45"/>
      <c r="M45" s="45"/>
      <c r="N45" s="45"/>
      <c r="O45" s="47"/>
    </row>
    <row r="46" spans="2:15" ht="15"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8"/>
    </row>
    <row r="47" spans="2:16" ht="15">
      <c r="B47" s="262" t="s">
        <v>159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169"/>
      <c r="P47" s="163"/>
    </row>
    <row r="48" spans="2:16" ht="15">
      <c r="B48" s="164"/>
      <c r="C48" s="53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245">
        <v>43191</v>
      </c>
      <c r="P48" s="246"/>
    </row>
    <row r="49" spans="2:16" ht="45">
      <c r="B49" s="116" t="s">
        <v>1</v>
      </c>
      <c r="C49" s="116" t="s">
        <v>64</v>
      </c>
      <c r="D49" s="116" t="s">
        <v>65</v>
      </c>
      <c r="E49" s="116" t="s">
        <v>62</v>
      </c>
      <c r="F49" s="116" t="s">
        <v>66</v>
      </c>
      <c r="G49" s="116" t="s">
        <v>153</v>
      </c>
      <c r="H49" s="116" t="s">
        <v>110</v>
      </c>
      <c r="I49" s="111" t="s">
        <v>152</v>
      </c>
      <c r="J49" s="116" t="s">
        <v>154</v>
      </c>
      <c r="K49" s="116" t="s">
        <v>155</v>
      </c>
      <c r="L49" s="116" t="s">
        <v>157</v>
      </c>
      <c r="M49" s="116" t="s">
        <v>156</v>
      </c>
      <c r="N49" s="116" t="s">
        <v>4</v>
      </c>
      <c r="O49" s="116" t="s">
        <v>5</v>
      </c>
      <c r="P49" s="166"/>
    </row>
    <row r="50" spans="1:16" ht="15">
      <c r="A50" s="48"/>
      <c r="B50" s="159" t="s">
        <v>68</v>
      </c>
      <c r="C50" s="22">
        <v>0</v>
      </c>
      <c r="D50" s="22">
        <v>34</v>
      </c>
      <c r="E50" s="22">
        <v>19</v>
      </c>
      <c r="F50" s="22">
        <v>53</v>
      </c>
      <c r="G50" s="22">
        <v>0</v>
      </c>
      <c r="H50" s="22">
        <v>0</v>
      </c>
      <c r="I50" s="177">
        <f aca="true" t="shared" si="1" ref="I50:I68">E50-G50-H50</f>
        <v>19</v>
      </c>
      <c r="J50" s="22">
        <v>75.9</v>
      </c>
      <c r="K50" s="22">
        <v>0</v>
      </c>
      <c r="L50" s="22">
        <v>3.995</v>
      </c>
      <c r="M50" s="22">
        <v>0</v>
      </c>
      <c r="N50" s="22">
        <v>0</v>
      </c>
      <c r="O50" s="22">
        <v>0</v>
      </c>
      <c r="P50" s="166"/>
    </row>
    <row r="51" spans="1:16" s="15" customFormat="1" ht="15">
      <c r="A51" s="49"/>
      <c r="B51" s="160" t="s">
        <v>63</v>
      </c>
      <c r="C51" s="23">
        <v>7</v>
      </c>
      <c r="D51" s="23">
        <v>5</v>
      </c>
      <c r="E51" s="24">
        <v>7112.5</v>
      </c>
      <c r="F51" s="24">
        <v>7124.5</v>
      </c>
      <c r="G51" s="24">
        <v>2071</v>
      </c>
      <c r="H51" s="23">
        <v>0</v>
      </c>
      <c r="I51" s="178">
        <f t="shared" si="1"/>
        <v>5041.5</v>
      </c>
      <c r="J51" s="24">
        <v>170619.85</v>
      </c>
      <c r="K51" s="24">
        <v>48063.01</v>
      </c>
      <c r="L51" s="23">
        <v>23.989</v>
      </c>
      <c r="M51" s="23">
        <v>23.208</v>
      </c>
      <c r="N51" s="23">
        <v>485.88</v>
      </c>
      <c r="O51" s="24">
        <v>23352.95</v>
      </c>
      <c r="P51" s="167"/>
    </row>
    <row r="52" spans="1:16" ht="15">
      <c r="A52" s="48"/>
      <c r="B52" s="159" t="s">
        <v>69</v>
      </c>
      <c r="C52" s="22">
        <v>0</v>
      </c>
      <c r="D52" s="22">
        <v>0</v>
      </c>
      <c r="E52" s="22">
        <v>43.64</v>
      </c>
      <c r="F52" s="22">
        <v>43.64</v>
      </c>
      <c r="G52" s="22">
        <v>0</v>
      </c>
      <c r="H52" s="22">
        <v>0</v>
      </c>
      <c r="I52" s="177">
        <f t="shared" si="1"/>
        <v>43.64</v>
      </c>
      <c r="J52" s="22">
        <v>55.9</v>
      </c>
      <c r="K52" s="22">
        <v>0</v>
      </c>
      <c r="L52" s="22">
        <v>1.281</v>
      </c>
      <c r="M52" s="22">
        <v>0</v>
      </c>
      <c r="N52" s="22">
        <v>0</v>
      </c>
      <c r="O52" s="22">
        <v>0</v>
      </c>
      <c r="P52" s="166"/>
    </row>
    <row r="53" spans="1:16" s="15" customFormat="1" ht="15">
      <c r="A53" s="48"/>
      <c r="B53" s="160" t="s">
        <v>74</v>
      </c>
      <c r="C53" s="23">
        <v>0</v>
      </c>
      <c r="D53" s="23">
        <v>0</v>
      </c>
      <c r="E53" s="23">
        <v>15</v>
      </c>
      <c r="F53" s="23">
        <v>15</v>
      </c>
      <c r="G53" s="23">
        <v>0</v>
      </c>
      <c r="H53" s="23">
        <v>0</v>
      </c>
      <c r="I53" s="178">
        <f t="shared" si="1"/>
        <v>15</v>
      </c>
      <c r="J53" s="23">
        <v>76.5</v>
      </c>
      <c r="K53" s="23">
        <v>0</v>
      </c>
      <c r="L53" s="23">
        <v>5.1</v>
      </c>
      <c r="M53" s="23">
        <v>0</v>
      </c>
      <c r="N53" s="23">
        <v>0</v>
      </c>
      <c r="O53" s="23">
        <v>0</v>
      </c>
      <c r="P53" s="167"/>
    </row>
    <row r="54" spans="1:16" ht="15">
      <c r="A54" s="48"/>
      <c r="B54" s="159" t="s">
        <v>75</v>
      </c>
      <c r="C54" s="22">
        <v>0.5</v>
      </c>
      <c r="D54" s="22">
        <v>4.5</v>
      </c>
      <c r="E54" s="22">
        <v>492.35</v>
      </c>
      <c r="F54" s="22">
        <v>497.35</v>
      </c>
      <c r="G54" s="22">
        <v>0</v>
      </c>
      <c r="H54" s="22">
        <v>0</v>
      </c>
      <c r="I54" s="177">
        <f t="shared" si="1"/>
        <v>492.35</v>
      </c>
      <c r="J54" s="25">
        <v>1681.81</v>
      </c>
      <c r="K54" s="22">
        <v>0</v>
      </c>
      <c r="L54" s="22">
        <v>3.416</v>
      </c>
      <c r="M54" s="22">
        <v>0</v>
      </c>
      <c r="N54" s="22">
        <v>0</v>
      </c>
      <c r="O54" s="22">
        <v>0</v>
      </c>
      <c r="P54" s="166"/>
    </row>
    <row r="55" spans="1:16" s="15" customFormat="1" ht="22.5">
      <c r="A55" s="48"/>
      <c r="B55" s="160" t="s">
        <v>87</v>
      </c>
      <c r="C55" s="23">
        <v>0</v>
      </c>
      <c r="D55" s="23">
        <v>0</v>
      </c>
      <c r="E55" s="23">
        <v>557.27</v>
      </c>
      <c r="F55" s="23">
        <v>557.27</v>
      </c>
      <c r="G55" s="23">
        <v>0</v>
      </c>
      <c r="H55" s="23">
        <v>0</v>
      </c>
      <c r="I55" s="178">
        <f t="shared" si="1"/>
        <v>557.27</v>
      </c>
      <c r="J55" s="24">
        <v>17456.76</v>
      </c>
      <c r="K55" s="23">
        <v>0</v>
      </c>
      <c r="L55" s="23">
        <v>31.325</v>
      </c>
      <c r="M55" s="23">
        <v>0</v>
      </c>
      <c r="N55" s="23">
        <v>0</v>
      </c>
      <c r="O55" s="23">
        <v>0</v>
      </c>
      <c r="P55" s="167"/>
    </row>
    <row r="56" spans="1:16" ht="33.75">
      <c r="A56" s="49"/>
      <c r="B56" s="159" t="s">
        <v>88</v>
      </c>
      <c r="C56" s="22">
        <v>0</v>
      </c>
      <c r="D56" s="22">
        <v>6</v>
      </c>
      <c r="E56" s="22">
        <v>35</v>
      </c>
      <c r="F56" s="22">
        <v>41</v>
      </c>
      <c r="G56" s="22">
        <v>0</v>
      </c>
      <c r="H56" s="22">
        <v>0</v>
      </c>
      <c r="I56" s="177">
        <f t="shared" si="1"/>
        <v>35</v>
      </c>
      <c r="J56" s="22">
        <v>649</v>
      </c>
      <c r="K56" s="22">
        <v>0</v>
      </c>
      <c r="L56" s="22">
        <v>18.543</v>
      </c>
      <c r="M56" s="22">
        <v>0</v>
      </c>
      <c r="N56" s="22">
        <v>0</v>
      </c>
      <c r="O56" s="22">
        <v>0</v>
      </c>
      <c r="P56" s="166"/>
    </row>
    <row r="57" spans="1:16" s="15" customFormat="1" ht="15">
      <c r="A57" s="48"/>
      <c r="B57" s="160" t="s">
        <v>76</v>
      </c>
      <c r="C57" s="23">
        <v>1</v>
      </c>
      <c r="D57" s="23">
        <v>0</v>
      </c>
      <c r="E57" s="24">
        <v>2229</v>
      </c>
      <c r="F57" s="24">
        <v>2230</v>
      </c>
      <c r="G57" s="23">
        <v>23.7</v>
      </c>
      <c r="H57" s="23">
        <v>0</v>
      </c>
      <c r="I57" s="178">
        <f t="shared" si="1"/>
        <v>2205.3</v>
      </c>
      <c r="J57" s="24">
        <v>20407.9</v>
      </c>
      <c r="K57" s="23">
        <v>143.72</v>
      </c>
      <c r="L57" s="23">
        <v>9.156</v>
      </c>
      <c r="M57" s="23">
        <v>6.064</v>
      </c>
      <c r="N57" s="24">
        <v>2290.12</v>
      </c>
      <c r="O57" s="23">
        <v>329.14</v>
      </c>
      <c r="P57" s="167"/>
    </row>
    <row r="58" spans="1:16" ht="15">
      <c r="A58" s="49"/>
      <c r="B58" s="159" t="s">
        <v>89</v>
      </c>
      <c r="C58" s="22">
        <v>0</v>
      </c>
      <c r="D58" s="22">
        <v>0</v>
      </c>
      <c r="E58" s="22">
        <v>123</v>
      </c>
      <c r="F58" s="22">
        <v>123</v>
      </c>
      <c r="G58" s="22">
        <v>0</v>
      </c>
      <c r="H58" s="22">
        <v>0</v>
      </c>
      <c r="I58" s="177">
        <f t="shared" si="1"/>
        <v>123</v>
      </c>
      <c r="J58" s="22">
        <v>910.2</v>
      </c>
      <c r="K58" s="22">
        <v>0</v>
      </c>
      <c r="L58" s="22">
        <v>7.4</v>
      </c>
      <c r="M58" s="22">
        <v>0</v>
      </c>
      <c r="N58" s="22">
        <v>0</v>
      </c>
      <c r="O58" s="22">
        <v>0</v>
      </c>
      <c r="P58" s="166"/>
    </row>
    <row r="59" spans="1:16" s="15" customFormat="1" ht="15">
      <c r="A59" s="48"/>
      <c r="B59" s="160" t="s">
        <v>79</v>
      </c>
      <c r="C59" s="23">
        <v>9.5</v>
      </c>
      <c r="D59" s="23">
        <v>8</v>
      </c>
      <c r="E59" s="24">
        <v>24589.5</v>
      </c>
      <c r="F59" s="24">
        <v>24607</v>
      </c>
      <c r="G59" s="24">
        <v>12164.7</v>
      </c>
      <c r="H59" s="23">
        <v>0</v>
      </c>
      <c r="I59" s="178">
        <f t="shared" si="1"/>
        <v>12424.8</v>
      </c>
      <c r="J59" s="24">
        <v>210227.6</v>
      </c>
      <c r="K59" s="24">
        <v>97819.39</v>
      </c>
      <c r="L59" s="23">
        <v>8.549</v>
      </c>
      <c r="M59" s="23">
        <v>8.041</v>
      </c>
      <c r="N59" s="24">
        <v>1624.09</v>
      </c>
      <c r="O59" s="24">
        <v>158867.11</v>
      </c>
      <c r="P59" s="167"/>
    </row>
    <row r="60" spans="1:16" ht="15">
      <c r="A60" s="48"/>
      <c r="B60" s="159" t="s">
        <v>80</v>
      </c>
      <c r="C60" s="22">
        <v>0</v>
      </c>
      <c r="D60" s="22">
        <v>0</v>
      </c>
      <c r="E60" s="22">
        <v>229.5</v>
      </c>
      <c r="F60" s="22">
        <v>229.5</v>
      </c>
      <c r="G60" s="22">
        <v>229.5</v>
      </c>
      <c r="H60" s="22">
        <v>0</v>
      </c>
      <c r="I60" s="177">
        <f t="shared" si="1"/>
        <v>0</v>
      </c>
      <c r="J60" s="22">
        <v>862.2</v>
      </c>
      <c r="K60" s="22">
        <v>650.45</v>
      </c>
      <c r="L60" s="22">
        <v>3.757</v>
      </c>
      <c r="M60" s="22">
        <v>2.834</v>
      </c>
      <c r="N60" s="25">
        <v>1060</v>
      </c>
      <c r="O60" s="22">
        <v>689.49</v>
      </c>
      <c r="P60" s="166"/>
    </row>
    <row r="61" spans="1:16" s="15" customFormat="1" ht="15">
      <c r="A61" s="48"/>
      <c r="B61" s="160" t="s">
        <v>81</v>
      </c>
      <c r="C61" s="23">
        <v>11</v>
      </c>
      <c r="D61" s="23">
        <v>0</v>
      </c>
      <c r="E61" s="23">
        <v>15.75</v>
      </c>
      <c r="F61" s="23">
        <v>26.75</v>
      </c>
      <c r="G61" s="23">
        <v>0</v>
      </c>
      <c r="H61" s="23">
        <v>0</v>
      </c>
      <c r="I61" s="178">
        <f t="shared" si="1"/>
        <v>15.75</v>
      </c>
      <c r="J61" s="23">
        <v>21.43</v>
      </c>
      <c r="K61" s="23">
        <v>0</v>
      </c>
      <c r="L61" s="23">
        <v>1.361</v>
      </c>
      <c r="M61" s="23">
        <v>0</v>
      </c>
      <c r="N61" s="23">
        <v>0</v>
      </c>
      <c r="O61" s="23">
        <v>0</v>
      </c>
      <c r="P61" s="167"/>
    </row>
    <row r="62" spans="1:16" ht="15">
      <c r="A62" s="48"/>
      <c r="B62" s="159" t="s">
        <v>90</v>
      </c>
      <c r="C62" s="22">
        <v>0</v>
      </c>
      <c r="D62" s="22">
        <v>0</v>
      </c>
      <c r="E62" s="22">
        <v>1</v>
      </c>
      <c r="F62" s="22">
        <v>1</v>
      </c>
      <c r="G62" s="22">
        <v>0</v>
      </c>
      <c r="H62" s="22">
        <v>0</v>
      </c>
      <c r="I62" s="177">
        <f t="shared" si="1"/>
        <v>1</v>
      </c>
      <c r="J62" s="22">
        <v>2.35</v>
      </c>
      <c r="K62" s="22">
        <v>0</v>
      </c>
      <c r="L62" s="22">
        <v>2.35</v>
      </c>
      <c r="M62" s="22">
        <v>0</v>
      </c>
      <c r="N62" s="22">
        <v>0</v>
      </c>
      <c r="O62" s="22">
        <v>0</v>
      </c>
      <c r="P62" s="166"/>
    </row>
    <row r="63" spans="1:16" s="15" customFormat="1" ht="22.5">
      <c r="A63" s="48"/>
      <c r="B63" s="160" t="s">
        <v>91</v>
      </c>
      <c r="C63" s="23">
        <v>0</v>
      </c>
      <c r="D63" s="23">
        <v>0</v>
      </c>
      <c r="E63" s="23">
        <v>746</v>
      </c>
      <c r="F63" s="23">
        <v>746</v>
      </c>
      <c r="G63" s="23">
        <v>387</v>
      </c>
      <c r="H63" s="23">
        <v>0</v>
      </c>
      <c r="I63" s="178">
        <f t="shared" si="1"/>
        <v>359</v>
      </c>
      <c r="J63" s="24">
        <v>479140</v>
      </c>
      <c r="K63" s="24">
        <v>113210.26</v>
      </c>
      <c r="L63" s="23">
        <v>642.279</v>
      </c>
      <c r="M63" s="23">
        <v>292.533</v>
      </c>
      <c r="N63" s="23">
        <v>9.16</v>
      </c>
      <c r="O63" s="24">
        <v>1037.28</v>
      </c>
      <c r="P63" s="167"/>
    </row>
    <row r="64" spans="1:16" ht="22.5">
      <c r="A64" s="49"/>
      <c r="B64" s="159" t="s">
        <v>83</v>
      </c>
      <c r="C64" s="22">
        <v>0</v>
      </c>
      <c r="D64" s="22">
        <v>0</v>
      </c>
      <c r="E64" s="25">
        <v>108600</v>
      </c>
      <c r="F64" s="25">
        <v>108600</v>
      </c>
      <c r="G64" s="25">
        <v>15255</v>
      </c>
      <c r="H64" s="22">
        <v>0</v>
      </c>
      <c r="I64" s="177">
        <f t="shared" si="1"/>
        <v>93345</v>
      </c>
      <c r="J64" s="25">
        <v>1558188.66</v>
      </c>
      <c r="K64" s="25">
        <v>191243.7</v>
      </c>
      <c r="L64" s="22">
        <v>14.348</v>
      </c>
      <c r="M64" s="22">
        <v>12.536</v>
      </c>
      <c r="N64" s="22">
        <v>766.84</v>
      </c>
      <c r="O64" s="25">
        <v>146656.9</v>
      </c>
      <c r="P64" s="166"/>
    </row>
    <row r="65" spans="1:16" s="15" customFormat="1" ht="22.5">
      <c r="A65" s="49"/>
      <c r="B65" s="160" t="s">
        <v>92</v>
      </c>
      <c r="C65" s="23">
        <v>61</v>
      </c>
      <c r="D65" s="23">
        <v>0</v>
      </c>
      <c r="E65" s="24">
        <v>1092</v>
      </c>
      <c r="F65" s="24">
        <v>1153</v>
      </c>
      <c r="G65" s="23">
        <v>0</v>
      </c>
      <c r="H65" s="23">
        <v>0</v>
      </c>
      <c r="I65" s="178">
        <f t="shared" si="1"/>
        <v>1092</v>
      </c>
      <c r="J65" s="24">
        <v>52079</v>
      </c>
      <c r="K65" s="23">
        <v>0</v>
      </c>
      <c r="L65" s="23">
        <v>47.691</v>
      </c>
      <c r="M65" s="23">
        <v>0</v>
      </c>
      <c r="N65" s="23">
        <v>0</v>
      </c>
      <c r="O65" s="23">
        <v>0</v>
      </c>
      <c r="P65" s="167"/>
    </row>
    <row r="66" spans="1:16" ht="22.5">
      <c r="A66" s="48"/>
      <c r="B66" s="159" t="s">
        <v>93</v>
      </c>
      <c r="C66" s="22">
        <v>0</v>
      </c>
      <c r="D66" s="22">
        <v>0</v>
      </c>
      <c r="E66" s="22">
        <v>8</v>
      </c>
      <c r="F66" s="22">
        <v>8</v>
      </c>
      <c r="G66" s="22">
        <v>0</v>
      </c>
      <c r="H66" s="22">
        <v>0</v>
      </c>
      <c r="I66" s="177">
        <f t="shared" si="1"/>
        <v>8</v>
      </c>
      <c r="J66" s="22">
        <v>57.6</v>
      </c>
      <c r="K66" s="22">
        <v>0</v>
      </c>
      <c r="L66" s="22">
        <v>7.2</v>
      </c>
      <c r="M66" s="22">
        <v>0</v>
      </c>
      <c r="N66" s="22">
        <v>0</v>
      </c>
      <c r="O66" s="22">
        <v>0</v>
      </c>
      <c r="P66" s="167"/>
    </row>
    <row r="67" spans="1:16" s="15" customFormat="1" ht="15">
      <c r="A67" s="49"/>
      <c r="B67" s="160" t="s">
        <v>85</v>
      </c>
      <c r="C67" s="23">
        <v>20</v>
      </c>
      <c r="D67" s="23">
        <v>974</v>
      </c>
      <c r="E67" s="24">
        <v>2072.1</v>
      </c>
      <c r="F67" s="24">
        <v>3066.1</v>
      </c>
      <c r="G67" s="23">
        <v>0</v>
      </c>
      <c r="H67" s="23">
        <v>0</v>
      </c>
      <c r="I67" s="178">
        <f t="shared" si="1"/>
        <v>2072.1</v>
      </c>
      <c r="J67" s="24">
        <v>16949.66</v>
      </c>
      <c r="K67" s="23">
        <v>0</v>
      </c>
      <c r="L67" s="23">
        <v>8.18</v>
      </c>
      <c r="M67" s="23">
        <v>0</v>
      </c>
      <c r="N67" s="23">
        <v>0</v>
      </c>
      <c r="O67" s="23">
        <v>0</v>
      </c>
      <c r="P67" s="167"/>
    </row>
    <row r="68" spans="1:16" ht="15">
      <c r="A68" s="48"/>
      <c r="B68" s="159" t="s">
        <v>94</v>
      </c>
      <c r="C68" s="22">
        <v>0</v>
      </c>
      <c r="D68" s="22">
        <v>0</v>
      </c>
      <c r="E68" s="22">
        <v>24</v>
      </c>
      <c r="F68" s="22">
        <v>24</v>
      </c>
      <c r="G68" s="22">
        <v>0</v>
      </c>
      <c r="H68" s="22">
        <v>0</v>
      </c>
      <c r="I68" s="177">
        <f t="shared" si="1"/>
        <v>24</v>
      </c>
      <c r="J68" s="22">
        <v>9.24</v>
      </c>
      <c r="K68" s="22">
        <v>0</v>
      </c>
      <c r="L68" s="22">
        <v>0.385</v>
      </c>
      <c r="M68" s="22">
        <v>0</v>
      </c>
      <c r="N68" s="22">
        <v>0</v>
      </c>
      <c r="O68" s="22">
        <v>0</v>
      </c>
      <c r="P68" s="166"/>
    </row>
    <row r="69" spans="1:16" s="15" customFormat="1" ht="15">
      <c r="A69" s="46"/>
      <c r="B69" s="174" t="s">
        <v>34</v>
      </c>
      <c r="C69" s="119">
        <v>110</v>
      </c>
      <c r="D69" s="118">
        <v>1031.5</v>
      </c>
      <c r="E69" s="118">
        <v>148004.61</v>
      </c>
      <c r="F69" s="118">
        <v>149146.11</v>
      </c>
      <c r="G69" s="118">
        <v>30130.9</v>
      </c>
      <c r="H69" s="119">
        <v>0</v>
      </c>
      <c r="I69" s="179">
        <f>SUM(I50:I68)</f>
        <v>117873.71</v>
      </c>
      <c r="J69" s="118">
        <v>2529471.5600000005</v>
      </c>
      <c r="K69" s="118">
        <v>451130.53</v>
      </c>
      <c r="L69" s="119"/>
      <c r="M69" s="119"/>
      <c r="N69" s="119"/>
      <c r="O69" s="118">
        <v>330932.86</v>
      </c>
      <c r="P69" s="168"/>
    </row>
    <row r="70" spans="2:15" ht="15">
      <c r="B70" s="104" t="s">
        <v>137</v>
      </c>
      <c r="K70" s="150"/>
      <c r="O70" s="150"/>
    </row>
  </sheetData>
  <sheetProtection/>
  <mergeCells count="13">
    <mergeCell ref="O48:P48"/>
    <mergeCell ref="B1:N1"/>
    <mergeCell ref="B2:O2"/>
    <mergeCell ref="B3:O3"/>
    <mergeCell ref="B4:O4"/>
    <mergeCell ref="B6:C6"/>
    <mergeCell ref="N6:O6"/>
    <mergeCell ref="O10:P10"/>
    <mergeCell ref="B11:O11"/>
    <mergeCell ref="B18:M18"/>
    <mergeCell ref="B20:O20"/>
    <mergeCell ref="B47:N47"/>
    <mergeCell ref="O21:P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M67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3.57421875" style="0" customWidth="1"/>
    <col min="2" max="2" width="14.28125" style="182" customWidth="1"/>
    <col min="3" max="13" width="11.421875" style="182" customWidth="1"/>
  </cols>
  <sheetData>
    <row r="2" ht="15.75" thickBot="1"/>
    <row r="3" spans="2:13" ht="15">
      <c r="B3" s="248" t="s">
        <v>95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50"/>
    </row>
    <row r="4" spans="2:13" ht="15">
      <c r="B4" s="251" t="s">
        <v>96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3"/>
    </row>
    <row r="5" spans="2:13" ht="15">
      <c r="B5" s="254" t="s">
        <v>109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6"/>
    </row>
    <row r="6" spans="2:13" ht="15">
      <c r="B6" s="240" t="s">
        <v>97</v>
      </c>
      <c r="C6" s="241"/>
      <c r="D6" s="29"/>
      <c r="E6" s="183"/>
      <c r="F6" s="31"/>
      <c r="G6" s="32"/>
      <c r="H6" s="32"/>
      <c r="I6" s="32"/>
      <c r="J6" s="32"/>
      <c r="K6" s="32"/>
      <c r="L6" s="29" t="s">
        <v>0</v>
      </c>
      <c r="M6" s="108">
        <v>43191</v>
      </c>
    </row>
    <row r="7" spans="2:13" ht="48">
      <c r="B7" s="200" t="s">
        <v>149</v>
      </c>
      <c r="C7" s="201" t="s">
        <v>160</v>
      </c>
      <c r="D7" s="201" t="s">
        <v>161</v>
      </c>
      <c r="E7" s="201" t="s">
        <v>153</v>
      </c>
      <c r="F7" s="201" t="s">
        <v>110</v>
      </c>
      <c r="G7" s="201" t="s">
        <v>111</v>
      </c>
      <c r="H7" s="201" t="s">
        <v>154</v>
      </c>
      <c r="I7" s="201" t="s">
        <v>155</v>
      </c>
      <c r="J7" s="201" t="s">
        <v>157</v>
      </c>
      <c r="K7" s="201" t="s">
        <v>156</v>
      </c>
      <c r="L7" s="201" t="s">
        <v>4</v>
      </c>
      <c r="M7" s="202" t="s">
        <v>5</v>
      </c>
    </row>
    <row r="8" spans="2:13" ht="15.75" thickBot="1">
      <c r="B8" s="155" t="s">
        <v>107</v>
      </c>
      <c r="C8" s="171">
        <v>67201</v>
      </c>
      <c r="D8" s="172">
        <v>58288.380000000005</v>
      </c>
      <c r="E8" s="172">
        <v>17731.3</v>
      </c>
      <c r="F8" s="171">
        <v>4564</v>
      </c>
      <c r="G8" s="171">
        <f>G49+G66</f>
        <v>35993.08</v>
      </c>
      <c r="H8" s="172">
        <v>411158.55</v>
      </c>
      <c r="I8" s="172">
        <v>167677.8</v>
      </c>
      <c r="J8" s="171"/>
      <c r="K8" s="171"/>
      <c r="L8" s="171"/>
      <c r="M8" s="173">
        <v>263633.97</v>
      </c>
    </row>
    <row r="9" spans="2:13" s="52" customFormat="1" ht="15">
      <c r="B9" s="184"/>
      <c r="C9" s="34"/>
      <c r="D9" s="181"/>
      <c r="E9" s="181"/>
      <c r="F9" s="34"/>
      <c r="G9" s="34"/>
      <c r="H9" s="181"/>
      <c r="I9" s="181"/>
      <c r="J9" s="34"/>
      <c r="K9" s="34"/>
      <c r="L9" s="34"/>
      <c r="M9" s="181"/>
    </row>
    <row r="10" spans="2:13" s="35" customFormat="1" ht="15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2:13" ht="15">
      <c r="B11" s="264" t="s">
        <v>112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6"/>
    </row>
    <row r="12" spans="2:13" ht="15">
      <c r="B12" s="194"/>
      <c r="C12" s="29"/>
      <c r="D12" s="36"/>
      <c r="E12" s="183"/>
      <c r="F12" s="195"/>
      <c r="G12" s="195"/>
      <c r="H12" s="183"/>
      <c r="I12" s="183"/>
      <c r="J12" s="183"/>
      <c r="K12" s="183"/>
      <c r="L12" s="183"/>
      <c r="M12" s="196">
        <v>43191</v>
      </c>
    </row>
    <row r="13" spans="2:13" ht="48">
      <c r="B13" s="203" t="s">
        <v>1</v>
      </c>
      <c r="C13" s="201" t="s">
        <v>160</v>
      </c>
      <c r="D13" s="201" t="s">
        <v>161</v>
      </c>
      <c r="E13" s="201" t="s">
        <v>153</v>
      </c>
      <c r="F13" s="203" t="s">
        <v>110</v>
      </c>
      <c r="G13" s="201" t="s">
        <v>111</v>
      </c>
      <c r="H13" s="203" t="s">
        <v>2</v>
      </c>
      <c r="I13" s="201" t="s">
        <v>155</v>
      </c>
      <c r="J13" s="203" t="s">
        <v>35</v>
      </c>
      <c r="K13" s="203" t="s">
        <v>3</v>
      </c>
      <c r="L13" s="203" t="s">
        <v>4</v>
      </c>
      <c r="M13" s="203" t="s">
        <v>5</v>
      </c>
    </row>
    <row r="14" spans="2:13" s="15" customFormat="1" ht="15">
      <c r="B14" s="204" t="s">
        <v>6</v>
      </c>
      <c r="C14" s="185">
        <v>25</v>
      </c>
      <c r="D14" s="185">
        <v>31</v>
      </c>
      <c r="E14" s="185">
        <v>24</v>
      </c>
      <c r="F14" s="185">
        <v>7</v>
      </c>
      <c r="G14" s="197">
        <f>D14-E14-F14</f>
        <v>0</v>
      </c>
      <c r="H14" s="185">
        <v>171.2</v>
      </c>
      <c r="I14" s="185">
        <v>204.24</v>
      </c>
      <c r="J14" s="185">
        <v>6.848</v>
      </c>
      <c r="K14" s="185">
        <v>8.51</v>
      </c>
      <c r="L14" s="186">
        <v>8347.27</v>
      </c>
      <c r="M14" s="186">
        <v>1704.85</v>
      </c>
    </row>
    <row r="15" spans="2:13" s="15" customFormat="1" ht="15">
      <c r="B15" s="123" t="s">
        <v>7</v>
      </c>
      <c r="C15" s="187">
        <v>56</v>
      </c>
      <c r="D15" s="187">
        <v>125.5</v>
      </c>
      <c r="E15" s="187">
        <v>74.5</v>
      </c>
      <c r="F15" s="187">
        <v>44</v>
      </c>
      <c r="G15" s="198">
        <f aca="true" t="shared" si="0" ref="G15:G48">D15-E15-F15</f>
        <v>7</v>
      </c>
      <c r="H15" s="187">
        <v>595.9</v>
      </c>
      <c r="I15" s="187">
        <v>537.8</v>
      </c>
      <c r="J15" s="187">
        <v>10.641</v>
      </c>
      <c r="K15" s="187">
        <v>7.219</v>
      </c>
      <c r="L15" s="188">
        <v>13347.5</v>
      </c>
      <c r="M15" s="188">
        <v>7178.29</v>
      </c>
    </row>
    <row r="16" spans="2:13" s="15" customFormat="1" ht="15">
      <c r="B16" s="204" t="s">
        <v>8</v>
      </c>
      <c r="C16" s="185">
        <v>13</v>
      </c>
      <c r="D16" s="185">
        <v>13</v>
      </c>
      <c r="E16" s="185">
        <v>10</v>
      </c>
      <c r="F16" s="185">
        <v>3</v>
      </c>
      <c r="G16" s="197">
        <f t="shared" si="0"/>
        <v>0</v>
      </c>
      <c r="H16" s="185">
        <v>383.5</v>
      </c>
      <c r="I16" s="185">
        <v>264.9</v>
      </c>
      <c r="J16" s="185">
        <v>29.5</v>
      </c>
      <c r="K16" s="185">
        <v>26.49</v>
      </c>
      <c r="L16" s="186">
        <v>7883.46</v>
      </c>
      <c r="M16" s="186">
        <v>2088.33</v>
      </c>
    </row>
    <row r="17" spans="2:13" s="15" customFormat="1" ht="24">
      <c r="B17" s="123" t="s">
        <v>9</v>
      </c>
      <c r="C17" s="188">
        <v>1800</v>
      </c>
      <c r="D17" s="188">
        <v>2678.34</v>
      </c>
      <c r="E17" s="188">
        <v>1928</v>
      </c>
      <c r="F17" s="187">
        <v>0</v>
      </c>
      <c r="G17" s="198">
        <f t="shared" si="0"/>
        <v>750.3400000000001</v>
      </c>
      <c r="H17" s="188">
        <v>44671.25</v>
      </c>
      <c r="I17" s="188">
        <v>46192.7</v>
      </c>
      <c r="J17" s="187">
        <v>24.817</v>
      </c>
      <c r="K17" s="187">
        <v>23.959</v>
      </c>
      <c r="L17" s="187">
        <v>551.13</v>
      </c>
      <c r="M17" s="188">
        <v>25458.28</v>
      </c>
    </row>
    <row r="18" spans="2:13" s="15" customFormat="1" ht="15">
      <c r="B18" s="204" t="s">
        <v>10</v>
      </c>
      <c r="C18" s="185">
        <v>6</v>
      </c>
      <c r="D18" s="185">
        <v>13</v>
      </c>
      <c r="E18" s="185">
        <v>5</v>
      </c>
      <c r="F18" s="185">
        <v>8</v>
      </c>
      <c r="G18" s="197">
        <f t="shared" si="0"/>
        <v>0</v>
      </c>
      <c r="H18" s="185">
        <v>58.8</v>
      </c>
      <c r="I18" s="185">
        <v>38.5</v>
      </c>
      <c r="J18" s="185">
        <v>9.8</v>
      </c>
      <c r="K18" s="185">
        <v>7.7</v>
      </c>
      <c r="L18" s="186">
        <v>7798.6</v>
      </c>
      <c r="M18" s="185">
        <v>300.25</v>
      </c>
    </row>
    <row r="19" spans="2:13" s="15" customFormat="1" ht="15">
      <c r="B19" s="123" t="s">
        <v>11</v>
      </c>
      <c r="C19" s="187">
        <v>22</v>
      </c>
      <c r="D19" s="187">
        <v>95.8</v>
      </c>
      <c r="E19" s="187">
        <v>90.8</v>
      </c>
      <c r="F19" s="187">
        <v>5</v>
      </c>
      <c r="G19" s="198">
        <f t="shared" si="0"/>
        <v>0</v>
      </c>
      <c r="H19" s="187">
        <v>572</v>
      </c>
      <c r="I19" s="188">
        <v>3653.32</v>
      </c>
      <c r="J19" s="187">
        <v>26</v>
      </c>
      <c r="K19" s="187">
        <v>40.235</v>
      </c>
      <c r="L19" s="188">
        <v>4864.6</v>
      </c>
      <c r="M19" s="188">
        <v>17771.95</v>
      </c>
    </row>
    <row r="20" spans="2:13" s="15" customFormat="1" ht="15">
      <c r="B20" s="204" t="s">
        <v>36</v>
      </c>
      <c r="C20" s="185">
        <v>51</v>
      </c>
      <c r="D20" s="185">
        <v>49</v>
      </c>
      <c r="E20" s="185">
        <v>0</v>
      </c>
      <c r="F20" s="185">
        <v>0</v>
      </c>
      <c r="G20" s="197">
        <f t="shared" si="0"/>
        <v>49</v>
      </c>
      <c r="H20" s="185">
        <v>170.4</v>
      </c>
      <c r="I20" s="185">
        <v>0</v>
      </c>
      <c r="J20" s="185">
        <v>3.341</v>
      </c>
      <c r="K20" s="185">
        <v>0</v>
      </c>
      <c r="L20" s="185">
        <v>0</v>
      </c>
      <c r="M20" s="185">
        <v>0</v>
      </c>
    </row>
    <row r="21" spans="2:13" s="15" customFormat="1" ht="15">
      <c r="B21" s="123" t="s">
        <v>12</v>
      </c>
      <c r="C21" s="187">
        <v>69</v>
      </c>
      <c r="D21" s="187">
        <v>102</v>
      </c>
      <c r="E21" s="187">
        <v>65</v>
      </c>
      <c r="F21" s="187">
        <v>25</v>
      </c>
      <c r="G21" s="198">
        <f t="shared" si="0"/>
        <v>12</v>
      </c>
      <c r="H21" s="188">
        <v>1959</v>
      </c>
      <c r="I21" s="188">
        <v>1577.8</v>
      </c>
      <c r="J21" s="187">
        <v>28.391</v>
      </c>
      <c r="K21" s="187">
        <v>24.274</v>
      </c>
      <c r="L21" s="188">
        <v>6540.93</v>
      </c>
      <c r="M21" s="188">
        <v>10320.28</v>
      </c>
    </row>
    <row r="22" spans="2:13" s="15" customFormat="1" ht="24">
      <c r="B22" s="204" t="s">
        <v>37</v>
      </c>
      <c r="C22" s="189"/>
      <c r="D22" s="185">
        <v>30</v>
      </c>
      <c r="E22" s="185">
        <v>5</v>
      </c>
      <c r="F22" s="185">
        <v>0</v>
      </c>
      <c r="G22" s="197">
        <f t="shared" si="0"/>
        <v>25</v>
      </c>
      <c r="H22" s="189"/>
      <c r="I22" s="185">
        <v>0.9</v>
      </c>
      <c r="J22" s="189"/>
      <c r="K22" s="185">
        <v>0.18</v>
      </c>
      <c r="L22" s="186">
        <v>35000</v>
      </c>
      <c r="M22" s="185">
        <v>31.5</v>
      </c>
    </row>
    <row r="23" spans="2:13" s="15" customFormat="1" ht="36">
      <c r="B23" s="123" t="s">
        <v>56</v>
      </c>
      <c r="C23" s="187">
        <v>35</v>
      </c>
      <c r="D23" s="187">
        <v>38</v>
      </c>
      <c r="E23" s="187">
        <v>38</v>
      </c>
      <c r="F23" s="187">
        <v>0</v>
      </c>
      <c r="G23" s="198">
        <f t="shared" si="0"/>
        <v>0</v>
      </c>
      <c r="H23" s="187">
        <v>815</v>
      </c>
      <c r="I23" s="187">
        <v>862.1</v>
      </c>
      <c r="J23" s="187">
        <v>23.286</v>
      </c>
      <c r="K23" s="187">
        <v>22.687</v>
      </c>
      <c r="L23" s="187">
        <v>715</v>
      </c>
      <c r="M23" s="187">
        <v>616.4</v>
      </c>
    </row>
    <row r="24" spans="2:13" s="15" customFormat="1" ht="15">
      <c r="B24" s="204" t="s">
        <v>13</v>
      </c>
      <c r="C24" s="185">
        <v>579</v>
      </c>
      <c r="D24" s="185">
        <v>550.5</v>
      </c>
      <c r="E24" s="185">
        <v>269.5</v>
      </c>
      <c r="F24" s="185">
        <v>56</v>
      </c>
      <c r="G24" s="197">
        <f t="shared" si="0"/>
        <v>225</v>
      </c>
      <c r="H24" s="186">
        <v>20002.7</v>
      </c>
      <c r="I24" s="186">
        <v>6283.28</v>
      </c>
      <c r="J24" s="185">
        <v>34.547</v>
      </c>
      <c r="K24" s="185">
        <v>23.315</v>
      </c>
      <c r="L24" s="186">
        <v>4575.91</v>
      </c>
      <c r="M24" s="186">
        <v>28751.7</v>
      </c>
    </row>
    <row r="25" spans="2:13" s="15" customFormat="1" ht="15">
      <c r="B25" s="123" t="s">
        <v>15</v>
      </c>
      <c r="C25" s="187">
        <v>894</v>
      </c>
      <c r="D25" s="187">
        <v>959</v>
      </c>
      <c r="E25" s="187">
        <v>123</v>
      </c>
      <c r="F25" s="187">
        <v>0</v>
      </c>
      <c r="G25" s="198">
        <f t="shared" si="0"/>
        <v>836</v>
      </c>
      <c r="H25" s="188">
        <v>23643.04</v>
      </c>
      <c r="I25" s="188">
        <v>3196</v>
      </c>
      <c r="J25" s="187">
        <v>26.446</v>
      </c>
      <c r="K25" s="187">
        <v>25.984</v>
      </c>
      <c r="L25" s="188">
        <v>5229.79</v>
      </c>
      <c r="M25" s="188">
        <v>16714.4</v>
      </c>
    </row>
    <row r="26" spans="2:13" s="15" customFormat="1" ht="15">
      <c r="B26" s="204" t="s">
        <v>17</v>
      </c>
      <c r="C26" s="185">
        <v>126</v>
      </c>
      <c r="D26" s="185">
        <v>112.24</v>
      </c>
      <c r="E26" s="185">
        <v>65</v>
      </c>
      <c r="F26" s="185">
        <v>32</v>
      </c>
      <c r="G26" s="197">
        <f t="shared" si="0"/>
        <v>15.239999999999995</v>
      </c>
      <c r="H26" s="185">
        <v>905.5</v>
      </c>
      <c r="I26" s="185">
        <v>417.4</v>
      </c>
      <c r="J26" s="185">
        <v>7.187</v>
      </c>
      <c r="K26" s="185">
        <v>6.422</v>
      </c>
      <c r="L26" s="186">
        <v>7457.03</v>
      </c>
      <c r="M26" s="186">
        <v>3112.56</v>
      </c>
    </row>
    <row r="27" spans="2:13" s="15" customFormat="1" ht="15">
      <c r="B27" s="123" t="s">
        <v>18</v>
      </c>
      <c r="C27" s="187">
        <v>76</v>
      </c>
      <c r="D27" s="187">
        <v>70</v>
      </c>
      <c r="E27" s="187">
        <v>45</v>
      </c>
      <c r="F27" s="187">
        <v>21</v>
      </c>
      <c r="G27" s="198">
        <f t="shared" si="0"/>
        <v>4</v>
      </c>
      <c r="H27" s="188">
        <v>2730.1</v>
      </c>
      <c r="I27" s="188">
        <v>1430.45</v>
      </c>
      <c r="J27" s="187">
        <v>35.922</v>
      </c>
      <c r="K27" s="187">
        <v>31.788</v>
      </c>
      <c r="L27" s="188">
        <v>4211.3</v>
      </c>
      <c r="M27" s="188">
        <v>6024.05</v>
      </c>
    </row>
    <row r="28" spans="2:13" s="15" customFormat="1" ht="15">
      <c r="B28" s="204" t="s">
        <v>19</v>
      </c>
      <c r="C28" s="185">
        <v>58</v>
      </c>
      <c r="D28" s="185">
        <v>54.5</v>
      </c>
      <c r="E28" s="185">
        <v>34.5</v>
      </c>
      <c r="F28" s="185">
        <v>20</v>
      </c>
      <c r="G28" s="197">
        <f t="shared" si="0"/>
        <v>0</v>
      </c>
      <c r="H28" s="186">
        <v>1979.1</v>
      </c>
      <c r="I28" s="186">
        <v>1115.15</v>
      </c>
      <c r="J28" s="185">
        <v>34.122</v>
      </c>
      <c r="K28" s="185">
        <v>32.323</v>
      </c>
      <c r="L28" s="186">
        <v>5857.85</v>
      </c>
      <c r="M28" s="186">
        <v>6532.38</v>
      </c>
    </row>
    <row r="29" spans="2:13" s="15" customFormat="1" ht="15">
      <c r="B29" s="123" t="s">
        <v>21</v>
      </c>
      <c r="C29" s="188">
        <v>4236</v>
      </c>
      <c r="D29" s="188">
        <v>4147</v>
      </c>
      <c r="E29" s="187">
        <v>874</v>
      </c>
      <c r="F29" s="187">
        <v>0</v>
      </c>
      <c r="G29" s="198">
        <f t="shared" si="0"/>
        <v>3273</v>
      </c>
      <c r="H29" s="188">
        <v>58971.1</v>
      </c>
      <c r="I29" s="188">
        <v>9421</v>
      </c>
      <c r="J29" s="187">
        <v>13.921</v>
      </c>
      <c r="K29" s="187">
        <v>10.779</v>
      </c>
      <c r="L29" s="188">
        <v>2596.15</v>
      </c>
      <c r="M29" s="188">
        <v>24458.3</v>
      </c>
    </row>
    <row r="30" spans="2:13" s="15" customFormat="1" ht="15">
      <c r="B30" s="204" t="s">
        <v>22</v>
      </c>
      <c r="C30" s="185">
        <v>13</v>
      </c>
      <c r="D30" s="185">
        <v>13.5</v>
      </c>
      <c r="E30" s="185">
        <v>10.5</v>
      </c>
      <c r="F30" s="185">
        <v>3</v>
      </c>
      <c r="G30" s="197">
        <f t="shared" si="0"/>
        <v>0</v>
      </c>
      <c r="H30" s="185">
        <v>88.7</v>
      </c>
      <c r="I30" s="185">
        <v>76.88</v>
      </c>
      <c r="J30" s="185">
        <v>6.823</v>
      </c>
      <c r="K30" s="185">
        <v>7.322</v>
      </c>
      <c r="L30" s="186">
        <v>7930.15</v>
      </c>
      <c r="M30" s="185">
        <v>609.67</v>
      </c>
    </row>
    <row r="31" spans="2:13" s="15" customFormat="1" ht="15">
      <c r="B31" s="123" t="s">
        <v>23</v>
      </c>
      <c r="C31" s="187">
        <v>16</v>
      </c>
      <c r="D31" s="187">
        <v>20</v>
      </c>
      <c r="E31" s="187">
        <v>0</v>
      </c>
      <c r="F31" s="187">
        <v>0</v>
      </c>
      <c r="G31" s="198">
        <f t="shared" si="0"/>
        <v>20</v>
      </c>
      <c r="H31" s="187">
        <v>20.6</v>
      </c>
      <c r="I31" s="187">
        <v>0</v>
      </c>
      <c r="J31" s="187">
        <v>1.288</v>
      </c>
      <c r="K31" s="187">
        <v>0</v>
      </c>
      <c r="L31" s="187">
        <v>0</v>
      </c>
      <c r="M31" s="187">
        <v>0</v>
      </c>
    </row>
    <row r="32" spans="2:13" s="15" customFormat="1" ht="24">
      <c r="B32" s="204" t="s">
        <v>57</v>
      </c>
      <c r="C32" s="185">
        <v>240</v>
      </c>
      <c r="D32" s="185">
        <v>257</v>
      </c>
      <c r="E32" s="185">
        <v>171</v>
      </c>
      <c r="F32" s="185">
        <v>86</v>
      </c>
      <c r="G32" s="197">
        <f t="shared" si="0"/>
        <v>0</v>
      </c>
      <c r="H32" s="186">
        <v>2805.6</v>
      </c>
      <c r="I32" s="186">
        <v>1583.75</v>
      </c>
      <c r="J32" s="185">
        <v>11.69</v>
      </c>
      <c r="K32" s="185">
        <v>9.262</v>
      </c>
      <c r="L32" s="185">
        <v>843.82</v>
      </c>
      <c r="M32" s="186">
        <v>1336.4</v>
      </c>
    </row>
    <row r="33" spans="2:13" s="15" customFormat="1" ht="15">
      <c r="B33" s="123" t="s">
        <v>24</v>
      </c>
      <c r="C33" s="187">
        <v>123.5</v>
      </c>
      <c r="D33" s="187">
        <v>148</v>
      </c>
      <c r="E33" s="187">
        <v>63</v>
      </c>
      <c r="F33" s="187">
        <v>73</v>
      </c>
      <c r="G33" s="198">
        <f t="shared" si="0"/>
        <v>12</v>
      </c>
      <c r="H33" s="188">
        <v>4280</v>
      </c>
      <c r="I33" s="188">
        <v>1848</v>
      </c>
      <c r="J33" s="187">
        <v>34.656</v>
      </c>
      <c r="K33" s="187">
        <v>29.333</v>
      </c>
      <c r="L33" s="188">
        <v>4510.32</v>
      </c>
      <c r="M33" s="188">
        <v>8335.08</v>
      </c>
    </row>
    <row r="34" spans="2:13" s="15" customFormat="1" ht="15">
      <c r="B34" s="204" t="s">
        <v>44</v>
      </c>
      <c r="C34" s="185">
        <v>7</v>
      </c>
      <c r="D34" s="185">
        <v>3</v>
      </c>
      <c r="E34" s="185">
        <v>3</v>
      </c>
      <c r="F34" s="185">
        <v>0</v>
      </c>
      <c r="G34" s="197">
        <f t="shared" si="0"/>
        <v>0</v>
      </c>
      <c r="H34" s="185">
        <v>40.6</v>
      </c>
      <c r="I34" s="185">
        <v>19.2</v>
      </c>
      <c r="J34" s="185">
        <v>5.8</v>
      </c>
      <c r="K34" s="185">
        <v>6.4</v>
      </c>
      <c r="L34" s="186">
        <v>7793.33</v>
      </c>
      <c r="M34" s="185">
        <v>149.63</v>
      </c>
    </row>
    <row r="35" spans="2:13" s="15" customFormat="1" ht="24">
      <c r="B35" s="123" t="s">
        <v>25</v>
      </c>
      <c r="C35" s="187">
        <v>50</v>
      </c>
      <c r="D35" s="188">
        <v>1475</v>
      </c>
      <c r="E35" s="188">
        <v>1176</v>
      </c>
      <c r="F35" s="187">
        <v>0</v>
      </c>
      <c r="G35" s="198">
        <f t="shared" si="0"/>
        <v>299</v>
      </c>
      <c r="H35" s="188">
        <v>2730</v>
      </c>
      <c r="I35" s="188">
        <v>56448</v>
      </c>
      <c r="J35" s="187">
        <v>54.6</v>
      </c>
      <c r="K35" s="187">
        <v>48</v>
      </c>
      <c r="L35" s="187">
        <v>604.66</v>
      </c>
      <c r="M35" s="188">
        <v>34131.8</v>
      </c>
    </row>
    <row r="36" spans="2:13" s="15" customFormat="1" ht="15">
      <c r="B36" s="204" t="s">
        <v>26</v>
      </c>
      <c r="C36" s="186">
        <v>3797</v>
      </c>
      <c r="D36" s="186">
        <v>2448</v>
      </c>
      <c r="E36" s="185">
        <v>0</v>
      </c>
      <c r="F36" s="185">
        <v>0</v>
      </c>
      <c r="G36" s="197">
        <f t="shared" si="0"/>
        <v>2448</v>
      </c>
      <c r="H36" s="186">
        <v>14914.8</v>
      </c>
      <c r="I36" s="185">
        <v>0</v>
      </c>
      <c r="J36" s="185">
        <v>3.928</v>
      </c>
      <c r="K36" s="185">
        <v>0</v>
      </c>
      <c r="L36" s="185">
        <v>0</v>
      </c>
      <c r="M36" s="185">
        <v>0</v>
      </c>
    </row>
    <row r="37" spans="2:13" s="15" customFormat="1" ht="15">
      <c r="B37" s="123" t="s">
        <v>46</v>
      </c>
      <c r="C37" s="187">
        <v>53</v>
      </c>
      <c r="D37" s="187">
        <v>64</v>
      </c>
      <c r="E37" s="187">
        <v>0</v>
      </c>
      <c r="F37" s="187">
        <v>0</v>
      </c>
      <c r="G37" s="198">
        <f t="shared" si="0"/>
        <v>64</v>
      </c>
      <c r="H37" s="188">
        <v>1712.8</v>
      </c>
      <c r="I37" s="187">
        <v>0</v>
      </c>
      <c r="J37" s="187">
        <v>32.317</v>
      </c>
      <c r="K37" s="187">
        <v>0</v>
      </c>
      <c r="L37" s="187">
        <v>0</v>
      </c>
      <c r="M37" s="187">
        <v>0</v>
      </c>
    </row>
    <row r="38" spans="2:13" s="15" customFormat="1" ht="15">
      <c r="B38" s="204" t="s">
        <v>27</v>
      </c>
      <c r="C38" s="185">
        <v>5</v>
      </c>
      <c r="D38" s="185">
        <v>32</v>
      </c>
      <c r="E38" s="185">
        <v>9</v>
      </c>
      <c r="F38" s="185">
        <v>2</v>
      </c>
      <c r="G38" s="197">
        <f t="shared" si="0"/>
        <v>21</v>
      </c>
      <c r="H38" s="185">
        <v>131</v>
      </c>
      <c r="I38" s="185">
        <v>664.2</v>
      </c>
      <c r="J38" s="185">
        <v>26.2</v>
      </c>
      <c r="K38" s="185">
        <v>73.8</v>
      </c>
      <c r="L38" s="186">
        <v>3010</v>
      </c>
      <c r="M38" s="186">
        <v>1999.24</v>
      </c>
    </row>
    <row r="39" spans="2:13" s="15" customFormat="1" ht="15">
      <c r="B39" s="123" t="s">
        <v>48</v>
      </c>
      <c r="C39" s="187">
        <v>5</v>
      </c>
      <c r="D39" s="187">
        <v>10</v>
      </c>
      <c r="E39" s="187">
        <v>6</v>
      </c>
      <c r="F39" s="187">
        <v>4</v>
      </c>
      <c r="G39" s="198">
        <f t="shared" si="0"/>
        <v>0</v>
      </c>
      <c r="H39" s="187">
        <v>39</v>
      </c>
      <c r="I39" s="187">
        <v>74.5</v>
      </c>
      <c r="J39" s="187">
        <v>7.8</v>
      </c>
      <c r="K39" s="187">
        <v>12.417</v>
      </c>
      <c r="L39" s="188">
        <v>7458.62</v>
      </c>
      <c r="M39" s="187">
        <v>555.67</v>
      </c>
    </row>
    <row r="40" spans="2:13" s="15" customFormat="1" ht="15">
      <c r="B40" s="204" t="s">
        <v>28</v>
      </c>
      <c r="C40" s="185">
        <v>13</v>
      </c>
      <c r="D40" s="185">
        <v>25</v>
      </c>
      <c r="E40" s="185">
        <v>15</v>
      </c>
      <c r="F40" s="185">
        <v>10</v>
      </c>
      <c r="G40" s="197">
        <f t="shared" si="0"/>
        <v>0</v>
      </c>
      <c r="H40" s="185">
        <v>120.1</v>
      </c>
      <c r="I40" s="185">
        <v>121.55</v>
      </c>
      <c r="J40" s="185">
        <v>9.238</v>
      </c>
      <c r="K40" s="185">
        <v>8.103</v>
      </c>
      <c r="L40" s="186">
        <v>7893.71</v>
      </c>
      <c r="M40" s="185">
        <v>959.48</v>
      </c>
    </row>
    <row r="41" spans="2:13" s="15" customFormat="1" ht="15">
      <c r="B41" s="123" t="s">
        <v>29</v>
      </c>
      <c r="C41" s="187">
        <v>186</v>
      </c>
      <c r="D41" s="187">
        <v>177</v>
      </c>
      <c r="E41" s="187">
        <v>0</v>
      </c>
      <c r="F41" s="187">
        <v>0</v>
      </c>
      <c r="G41" s="198">
        <f t="shared" si="0"/>
        <v>177</v>
      </c>
      <c r="H41" s="188">
        <v>7721.7</v>
      </c>
      <c r="I41" s="187">
        <v>0</v>
      </c>
      <c r="J41" s="187">
        <v>41.515</v>
      </c>
      <c r="K41" s="187">
        <v>0</v>
      </c>
      <c r="L41" s="187">
        <v>0</v>
      </c>
      <c r="M41" s="187">
        <v>0</v>
      </c>
    </row>
    <row r="42" spans="2:13" s="15" customFormat="1" ht="24">
      <c r="B42" s="204" t="s">
        <v>30</v>
      </c>
      <c r="C42" s="185">
        <v>4</v>
      </c>
      <c r="D42" s="185">
        <v>243</v>
      </c>
      <c r="E42" s="185">
        <v>0</v>
      </c>
      <c r="F42" s="185">
        <v>0</v>
      </c>
      <c r="G42" s="197">
        <f t="shared" si="0"/>
        <v>243</v>
      </c>
      <c r="H42" s="185">
        <v>86</v>
      </c>
      <c r="I42" s="185">
        <v>0</v>
      </c>
      <c r="J42" s="185">
        <v>21.5</v>
      </c>
      <c r="K42" s="185">
        <v>0</v>
      </c>
      <c r="L42" s="185">
        <v>0</v>
      </c>
      <c r="M42" s="185">
        <v>0</v>
      </c>
    </row>
    <row r="43" spans="2:13" s="15" customFormat="1" ht="15">
      <c r="B43" s="123" t="s">
        <v>49</v>
      </c>
      <c r="C43" s="187">
        <v>650</v>
      </c>
      <c r="D43" s="188">
        <v>14203</v>
      </c>
      <c r="E43" s="187">
        <v>0</v>
      </c>
      <c r="F43" s="187">
        <v>0</v>
      </c>
      <c r="G43" s="198">
        <f t="shared" si="0"/>
        <v>14203</v>
      </c>
      <c r="H43" s="188">
        <v>3355</v>
      </c>
      <c r="I43" s="187">
        <v>0</v>
      </c>
      <c r="J43" s="187">
        <v>5.162</v>
      </c>
      <c r="K43" s="187">
        <v>0</v>
      </c>
      <c r="L43" s="187">
        <v>0</v>
      </c>
      <c r="M43" s="187">
        <v>0</v>
      </c>
    </row>
    <row r="44" spans="2:13" s="15" customFormat="1" ht="24">
      <c r="B44" s="204" t="s">
        <v>31</v>
      </c>
      <c r="C44" s="185">
        <v>824.5</v>
      </c>
      <c r="D44" s="185">
        <v>923</v>
      </c>
      <c r="E44" s="185">
        <v>104</v>
      </c>
      <c r="F44" s="185">
        <v>0</v>
      </c>
      <c r="G44" s="197">
        <f t="shared" si="0"/>
        <v>819</v>
      </c>
      <c r="H44" s="186">
        <v>43938.2</v>
      </c>
      <c r="I44" s="186">
        <v>1430</v>
      </c>
      <c r="J44" s="185">
        <v>53.291</v>
      </c>
      <c r="K44" s="185">
        <v>13.75</v>
      </c>
      <c r="L44" s="186">
        <v>4578.88</v>
      </c>
      <c r="M44" s="186">
        <v>6547.8</v>
      </c>
    </row>
    <row r="45" spans="2:13" s="15" customFormat="1" ht="15">
      <c r="B45" s="123" t="s">
        <v>32</v>
      </c>
      <c r="C45" s="187">
        <v>213</v>
      </c>
      <c r="D45" s="187">
        <v>334.5</v>
      </c>
      <c r="E45" s="187">
        <v>106</v>
      </c>
      <c r="F45" s="187">
        <v>0</v>
      </c>
      <c r="G45" s="198">
        <f t="shared" si="0"/>
        <v>228.5</v>
      </c>
      <c r="H45" s="188">
        <v>3473</v>
      </c>
      <c r="I45" s="188">
        <v>1882.4</v>
      </c>
      <c r="J45" s="187">
        <v>16.305</v>
      </c>
      <c r="K45" s="187">
        <v>17.758</v>
      </c>
      <c r="L45" s="188">
        <v>4280.86</v>
      </c>
      <c r="M45" s="188">
        <v>8058.28</v>
      </c>
    </row>
    <row r="46" spans="2:13" s="15" customFormat="1" ht="36">
      <c r="B46" s="204" t="s">
        <v>58</v>
      </c>
      <c r="C46" s="185">
        <v>115</v>
      </c>
      <c r="D46" s="185">
        <v>15</v>
      </c>
      <c r="E46" s="185">
        <v>0</v>
      </c>
      <c r="F46" s="185">
        <v>0</v>
      </c>
      <c r="G46" s="197">
        <f t="shared" si="0"/>
        <v>15</v>
      </c>
      <c r="H46" s="186">
        <v>4322.5</v>
      </c>
      <c r="I46" s="185">
        <v>0</v>
      </c>
      <c r="J46" s="185">
        <v>37.587</v>
      </c>
      <c r="K46" s="185">
        <v>0</v>
      </c>
      <c r="L46" s="185">
        <v>0</v>
      </c>
      <c r="M46" s="185">
        <v>0</v>
      </c>
    </row>
    <row r="47" spans="2:13" s="15" customFormat="1" ht="15">
      <c r="B47" s="123" t="s">
        <v>59</v>
      </c>
      <c r="C47" s="190"/>
      <c r="D47" s="187">
        <v>48</v>
      </c>
      <c r="E47" s="187">
        <v>36</v>
      </c>
      <c r="F47" s="187">
        <v>0</v>
      </c>
      <c r="G47" s="198">
        <f t="shared" si="0"/>
        <v>12</v>
      </c>
      <c r="H47" s="190"/>
      <c r="I47" s="187">
        <v>111.6</v>
      </c>
      <c r="J47" s="190"/>
      <c r="K47" s="187">
        <v>3.1</v>
      </c>
      <c r="L47" s="188">
        <v>6100</v>
      </c>
      <c r="M47" s="187">
        <v>680.76</v>
      </c>
    </row>
    <row r="48" spans="2:13" s="15" customFormat="1" ht="15">
      <c r="B48" s="204" t="s">
        <v>33</v>
      </c>
      <c r="C48" s="185">
        <v>10</v>
      </c>
      <c r="D48" s="185">
        <v>6.5</v>
      </c>
      <c r="E48" s="185">
        <v>5.5</v>
      </c>
      <c r="F48" s="185">
        <v>1</v>
      </c>
      <c r="G48" s="197">
        <f t="shared" si="0"/>
        <v>0</v>
      </c>
      <c r="H48" s="185">
        <v>136.56</v>
      </c>
      <c r="I48" s="185">
        <v>72.88</v>
      </c>
      <c r="J48" s="185">
        <v>13.656</v>
      </c>
      <c r="K48" s="185">
        <v>13.251</v>
      </c>
      <c r="L48" s="186">
        <v>5079.55</v>
      </c>
      <c r="M48" s="185">
        <v>370.2</v>
      </c>
    </row>
    <row r="49" spans="2:13" s="15" customFormat="1" ht="15">
      <c r="B49" s="117" t="s">
        <v>34</v>
      </c>
      <c r="C49" s="118">
        <v>14371</v>
      </c>
      <c r="D49" s="118">
        <v>29514.38</v>
      </c>
      <c r="E49" s="118">
        <v>5356.3</v>
      </c>
      <c r="F49" s="119">
        <v>400</v>
      </c>
      <c r="G49" s="120">
        <f>SUM(G14:G48)</f>
        <v>23758.08</v>
      </c>
      <c r="H49" s="118">
        <v>247544.75</v>
      </c>
      <c r="I49" s="118">
        <v>139528.5</v>
      </c>
      <c r="J49" s="119"/>
      <c r="K49" s="119"/>
      <c r="L49" s="119"/>
      <c r="M49" s="118">
        <v>214797.53</v>
      </c>
    </row>
    <row r="50" spans="2:13" s="15" customFormat="1" ht="15">
      <c r="B50" s="191"/>
      <c r="C50" s="192"/>
      <c r="D50" s="192"/>
      <c r="E50" s="192"/>
      <c r="F50" s="193"/>
      <c r="G50" s="193"/>
      <c r="H50" s="192"/>
      <c r="I50" s="192"/>
      <c r="J50" s="193"/>
      <c r="K50" s="193"/>
      <c r="L50" s="193"/>
      <c r="M50" s="192"/>
    </row>
    <row r="51" spans="2:13" ht="15">
      <c r="B51" s="264" t="s">
        <v>113</v>
      </c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6"/>
    </row>
    <row r="52" spans="2:13" ht="15">
      <c r="B52" s="194"/>
      <c r="C52" s="29"/>
      <c r="D52" s="30"/>
      <c r="E52" s="183"/>
      <c r="F52" s="183"/>
      <c r="G52" s="183"/>
      <c r="H52" s="183"/>
      <c r="I52" s="183"/>
      <c r="J52" s="183"/>
      <c r="K52" s="183"/>
      <c r="L52" s="183"/>
      <c r="M52" s="196">
        <v>43191</v>
      </c>
    </row>
    <row r="53" spans="2:13" ht="48">
      <c r="B53" s="203" t="s">
        <v>1</v>
      </c>
      <c r="C53" s="201" t="s">
        <v>160</v>
      </c>
      <c r="D53" s="201" t="s">
        <v>161</v>
      </c>
      <c r="E53" s="201" t="s">
        <v>153</v>
      </c>
      <c r="F53" s="203" t="s">
        <v>110</v>
      </c>
      <c r="G53" s="201" t="s">
        <v>111</v>
      </c>
      <c r="H53" s="203" t="s">
        <v>2</v>
      </c>
      <c r="I53" s="201" t="s">
        <v>155</v>
      </c>
      <c r="J53" s="203" t="s">
        <v>35</v>
      </c>
      <c r="K53" s="203" t="s">
        <v>3</v>
      </c>
      <c r="L53" s="203" t="s">
        <v>4</v>
      </c>
      <c r="M53" s="203" t="s">
        <v>5</v>
      </c>
    </row>
    <row r="54" spans="2:13" ht="24">
      <c r="B54" s="204" t="s">
        <v>9</v>
      </c>
      <c r="C54" s="186">
        <v>3526</v>
      </c>
      <c r="D54" s="186">
        <v>1237</v>
      </c>
      <c r="E54" s="185">
        <v>247</v>
      </c>
      <c r="F54" s="185">
        <v>958</v>
      </c>
      <c r="G54" s="186">
        <f>D54-E54-F54</f>
        <v>32</v>
      </c>
      <c r="H54" s="186">
        <v>40206.5</v>
      </c>
      <c r="I54" s="186">
        <v>2800.97</v>
      </c>
      <c r="J54" s="185">
        <v>11.403</v>
      </c>
      <c r="K54" s="185">
        <v>11.34</v>
      </c>
      <c r="L54" s="185">
        <v>566.88</v>
      </c>
      <c r="M54" s="186">
        <v>1587.82</v>
      </c>
    </row>
    <row r="55" spans="2:13" s="15" customFormat="1" ht="24">
      <c r="B55" s="123" t="s">
        <v>37</v>
      </c>
      <c r="C55" s="187">
        <v>575</v>
      </c>
      <c r="D55" s="187">
        <v>130</v>
      </c>
      <c r="E55" s="187">
        <v>10</v>
      </c>
      <c r="F55" s="187">
        <v>0</v>
      </c>
      <c r="G55" s="199">
        <f aca="true" t="shared" si="1" ref="G55:G65">D55-E55-F55</f>
        <v>120</v>
      </c>
      <c r="H55" s="187">
        <v>274.75</v>
      </c>
      <c r="I55" s="187">
        <v>1.5</v>
      </c>
      <c r="J55" s="187">
        <v>0.478</v>
      </c>
      <c r="K55" s="187">
        <v>0.15</v>
      </c>
      <c r="L55" s="188">
        <v>35000</v>
      </c>
      <c r="M55" s="187">
        <v>52.5</v>
      </c>
    </row>
    <row r="56" spans="2:13" ht="36">
      <c r="B56" s="204" t="s">
        <v>56</v>
      </c>
      <c r="C56" s="185">
        <v>238</v>
      </c>
      <c r="D56" s="185">
        <v>256</v>
      </c>
      <c r="E56" s="185">
        <v>235</v>
      </c>
      <c r="F56" s="185">
        <v>21</v>
      </c>
      <c r="G56" s="186">
        <f t="shared" si="1"/>
        <v>0</v>
      </c>
      <c r="H56" s="186">
        <v>2748.93</v>
      </c>
      <c r="I56" s="186">
        <v>2665.7</v>
      </c>
      <c r="J56" s="185">
        <v>11.55</v>
      </c>
      <c r="K56" s="185">
        <v>11.343</v>
      </c>
      <c r="L56" s="185">
        <v>706.27</v>
      </c>
      <c r="M56" s="186">
        <v>1882.72</v>
      </c>
    </row>
    <row r="57" spans="2:13" s="15" customFormat="1" ht="15">
      <c r="B57" s="123" t="s">
        <v>60</v>
      </c>
      <c r="C57" s="187">
        <v>429</v>
      </c>
      <c r="D57" s="187">
        <v>10</v>
      </c>
      <c r="E57" s="187">
        <v>0</v>
      </c>
      <c r="F57" s="187">
        <v>10</v>
      </c>
      <c r="G57" s="199">
        <f t="shared" si="1"/>
        <v>0</v>
      </c>
      <c r="H57" s="187">
        <v>292.45</v>
      </c>
      <c r="I57" s="187">
        <v>0</v>
      </c>
      <c r="J57" s="187">
        <v>0.682</v>
      </c>
      <c r="K57" s="187">
        <v>0</v>
      </c>
      <c r="L57" s="187">
        <v>0</v>
      </c>
      <c r="M57" s="187">
        <v>0</v>
      </c>
    </row>
    <row r="58" spans="2:13" ht="15">
      <c r="B58" s="204" t="s">
        <v>21</v>
      </c>
      <c r="C58" s="185">
        <v>130</v>
      </c>
      <c r="D58" s="185">
        <v>345</v>
      </c>
      <c r="E58" s="185">
        <v>345</v>
      </c>
      <c r="F58" s="185">
        <v>0</v>
      </c>
      <c r="G58" s="186">
        <f t="shared" si="1"/>
        <v>0</v>
      </c>
      <c r="H58" s="186">
        <v>1220</v>
      </c>
      <c r="I58" s="186">
        <v>1035</v>
      </c>
      <c r="J58" s="185">
        <v>9.385</v>
      </c>
      <c r="K58" s="185">
        <v>3</v>
      </c>
      <c r="L58" s="186">
        <v>2478.74</v>
      </c>
      <c r="M58" s="186">
        <v>2565.5</v>
      </c>
    </row>
    <row r="59" spans="2:13" s="15" customFormat="1" ht="15">
      <c r="B59" s="123" t="s">
        <v>23</v>
      </c>
      <c r="C59" s="188">
        <v>1509</v>
      </c>
      <c r="D59" s="187">
        <v>984</v>
      </c>
      <c r="E59" s="187">
        <v>928</v>
      </c>
      <c r="F59" s="187">
        <v>56</v>
      </c>
      <c r="G59" s="199">
        <f t="shared" si="1"/>
        <v>0</v>
      </c>
      <c r="H59" s="187">
        <v>821.28</v>
      </c>
      <c r="I59" s="187">
        <v>262.98</v>
      </c>
      <c r="J59" s="187">
        <v>0.544</v>
      </c>
      <c r="K59" s="187">
        <v>0.283</v>
      </c>
      <c r="L59" s="188">
        <v>14778.4</v>
      </c>
      <c r="M59" s="188">
        <v>3886.47</v>
      </c>
    </row>
    <row r="60" spans="2:13" ht="24">
      <c r="B60" s="204" t="s">
        <v>57</v>
      </c>
      <c r="C60" s="186">
        <v>5272</v>
      </c>
      <c r="D60" s="186">
        <v>3778</v>
      </c>
      <c r="E60" s="186">
        <v>3353</v>
      </c>
      <c r="F60" s="185">
        <v>425</v>
      </c>
      <c r="G60" s="186">
        <f t="shared" si="1"/>
        <v>0</v>
      </c>
      <c r="H60" s="186">
        <v>38956.4</v>
      </c>
      <c r="I60" s="186">
        <v>13518.17</v>
      </c>
      <c r="J60" s="185">
        <v>7.389</v>
      </c>
      <c r="K60" s="185">
        <v>4.032</v>
      </c>
      <c r="L60" s="185">
        <v>777.66</v>
      </c>
      <c r="M60" s="186">
        <v>10512.58</v>
      </c>
    </row>
    <row r="61" spans="2:13" s="15" customFormat="1" ht="15">
      <c r="B61" s="123" t="s">
        <v>61</v>
      </c>
      <c r="C61" s="187">
        <v>20</v>
      </c>
      <c r="D61" s="187">
        <v>21</v>
      </c>
      <c r="E61" s="187">
        <v>21</v>
      </c>
      <c r="F61" s="187">
        <v>0</v>
      </c>
      <c r="G61" s="199">
        <f t="shared" si="1"/>
        <v>0</v>
      </c>
      <c r="H61" s="187">
        <v>5.5</v>
      </c>
      <c r="I61" s="187">
        <v>4.41</v>
      </c>
      <c r="J61" s="187">
        <v>0.275</v>
      </c>
      <c r="K61" s="187">
        <v>0.21</v>
      </c>
      <c r="L61" s="188">
        <v>12800</v>
      </c>
      <c r="M61" s="187">
        <v>56.45</v>
      </c>
    </row>
    <row r="62" spans="2:13" ht="15">
      <c r="B62" s="204" t="s">
        <v>26</v>
      </c>
      <c r="C62" s="186">
        <v>12215</v>
      </c>
      <c r="D62" s="186">
        <v>10610</v>
      </c>
      <c r="E62" s="186">
        <v>6076</v>
      </c>
      <c r="F62" s="185">
        <v>534</v>
      </c>
      <c r="G62" s="186">
        <f t="shared" si="1"/>
        <v>4000</v>
      </c>
      <c r="H62" s="186">
        <v>12865.69</v>
      </c>
      <c r="I62" s="186">
        <v>5361.57</v>
      </c>
      <c r="J62" s="185">
        <v>1.053</v>
      </c>
      <c r="K62" s="185">
        <v>0.882</v>
      </c>
      <c r="L62" s="186">
        <v>3887.45</v>
      </c>
      <c r="M62" s="186">
        <v>20842.82</v>
      </c>
    </row>
    <row r="63" spans="2:13" s="15" customFormat="1" ht="15">
      <c r="B63" s="123" t="s">
        <v>49</v>
      </c>
      <c r="C63" s="188">
        <v>28860</v>
      </c>
      <c r="D63" s="188">
        <v>11403</v>
      </c>
      <c r="E63" s="188">
        <v>1160</v>
      </c>
      <c r="F63" s="188">
        <v>2160</v>
      </c>
      <c r="G63" s="199">
        <f t="shared" si="1"/>
        <v>8083</v>
      </c>
      <c r="H63" s="188">
        <v>65594</v>
      </c>
      <c r="I63" s="188">
        <v>2499</v>
      </c>
      <c r="J63" s="187">
        <v>2.273</v>
      </c>
      <c r="K63" s="187">
        <v>2.154</v>
      </c>
      <c r="L63" s="188">
        <v>2981.03</v>
      </c>
      <c r="M63" s="188">
        <v>7449.59</v>
      </c>
    </row>
    <row r="64" spans="2:13" ht="15">
      <c r="B64" s="204" t="s">
        <v>52</v>
      </c>
      <c r="C64" s="185">
        <v>1</v>
      </c>
      <c r="D64" s="189"/>
      <c r="E64" s="189"/>
      <c r="F64" s="189"/>
      <c r="G64" s="186">
        <f t="shared" si="1"/>
        <v>0</v>
      </c>
      <c r="H64" s="185">
        <v>1.3</v>
      </c>
      <c r="I64" s="189"/>
      <c r="J64" s="185">
        <v>1.3</v>
      </c>
      <c r="K64" s="189"/>
      <c r="L64" s="189"/>
      <c r="M64" s="189"/>
    </row>
    <row r="65" spans="2:13" s="15" customFormat="1" ht="36">
      <c r="B65" s="123" t="s">
        <v>58</v>
      </c>
      <c r="C65" s="187">
        <v>55</v>
      </c>
      <c r="D65" s="190"/>
      <c r="E65" s="190"/>
      <c r="F65" s="190"/>
      <c r="G65" s="199">
        <f t="shared" si="1"/>
        <v>0</v>
      </c>
      <c r="H65" s="187">
        <v>627</v>
      </c>
      <c r="I65" s="190"/>
      <c r="J65" s="187">
        <v>11.4</v>
      </c>
      <c r="K65" s="190"/>
      <c r="L65" s="190"/>
      <c r="M65" s="190"/>
    </row>
    <row r="66" spans="2:13" ht="15">
      <c r="B66" s="117" t="s">
        <v>34</v>
      </c>
      <c r="C66" s="118">
        <v>52830</v>
      </c>
      <c r="D66" s="118">
        <v>28774</v>
      </c>
      <c r="E66" s="118">
        <v>12375</v>
      </c>
      <c r="F66" s="118">
        <v>4164</v>
      </c>
      <c r="G66" s="118">
        <f>SUM(G54:G65)</f>
        <v>12235</v>
      </c>
      <c r="H66" s="118">
        <v>163613.8</v>
      </c>
      <c r="I66" s="118">
        <v>28149.3</v>
      </c>
      <c r="J66" s="119"/>
      <c r="K66" s="119"/>
      <c r="L66" s="119"/>
      <c r="M66" s="118">
        <v>48836.44</v>
      </c>
    </row>
    <row r="67" ht="15">
      <c r="B67" s="182" t="s">
        <v>137</v>
      </c>
    </row>
  </sheetData>
  <sheetProtection/>
  <mergeCells count="6">
    <mergeCell ref="B51:M51"/>
    <mergeCell ref="B3:M3"/>
    <mergeCell ref="B4:M4"/>
    <mergeCell ref="B5:M5"/>
    <mergeCell ref="B6:C6"/>
    <mergeCell ref="B11:M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3:F27"/>
  <sheetViews>
    <sheetView zoomScalePageLayoutView="0" workbookViewId="0" topLeftCell="A1">
      <selection activeCell="H15" sqref="H15"/>
    </sheetView>
  </sheetViews>
  <sheetFormatPr defaultColWidth="11.421875" defaultRowHeight="15"/>
  <cols>
    <col min="1" max="1" width="8.421875" style="0" customWidth="1"/>
    <col min="5" max="5" width="14.8515625" style="0" customWidth="1"/>
    <col min="6" max="6" width="17.7109375" style="0" customWidth="1"/>
  </cols>
  <sheetData>
    <row r="1" s="52" customFormat="1" ht="15"/>
    <row r="2" s="52" customFormat="1" ht="15.75" thickBot="1"/>
    <row r="3" spans="2:6" s="52" customFormat="1" ht="15" customHeight="1">
      <c r="B3" s="210"/>
      <c r="C3" s="269" t="s">
        <v>162</v>
      </c>
      <c r="D3" s="269"/>
      <c r="E3" s="269"/>
      <c r="F3" s="270"/>
    </row>
    <row r="4" spans="2:6" ht="15.75">
      <c r="B4" s="211"/>
      <c r="C4" s="212" t="s">
        <v>183</v>
      </c>
      <c r="D4" s="213"/>
      <c r="E4" s="213"/>
      <c r="F4" s="214">
        <v>43191</v>
      </c>
    </row>
    <row r="5" spans="2:6" ht="33.75">
      <c r="B5" s="215" t="s">
        <v>163</v>
      </c>
      <c r="C5" s="205" t="s">
        <v>164</v>
      </c>
      <c r="D5" s="205" t="s">
        <v>165</v>
      </c>
      <c r="E5" s="205" t="s">
        <v>166</v>
      </c>
      <c r="F5" s="216" t="s">
        <v>167</v>
      </c>
    </row>
    <row r="6" spans="2:6" ht="15">
      <c r="B6" s="267" t="s">
        <v>168</v>
      </c>
      <c r="C6" s="268"/>
      <c r="D6" s="268"/>
      <c r="E6" s="206"/>
      <c r="F6" s="217"/>
    </row>
    <row r="7" spans="2:6" ht="15">
      <c r="B7" s="218" t="s">
        <v>169</v>
      </c>
      <c r="C7" s="176">
        <v>12058.477</v>
      </c>
      <c r="D7" s="176">
        <v>47270.499</v>
      </c>
      <c r="E7" s="114">
        <v>0</v>
      </c>
      <c r="F7" s="219">
        <v>282762.092</v>
      </c>
    </row>
    <row r="8" spans="2:6" ht="15">
      <c r="B8" s="218" t="s">
        <v>170</v>
      </c>
      <c r="C8" s="114">
        <v>346.057</v>
      </c>
      <c r="D8" s="176">
        <v>1351.534</v>
      </c>
      <c r="E8" s="114">
        <v>0</v>
      </c>
      <c r="F8" s="219">
        <v>9240.051</v>
      </c>
    </row>
    <row r="9" spans="2:6" ht="15">
      <c r="B9" s="220" t="s">
        <v>34</v>
      </c>
      <c r="C9" s="209">
        <v>12404.534</v>
      </c>
      <c r="D9" s="209">
        <v>48622.033</v>
      </c>
      <c r="E9" s="208">
        <v>0</v>
      </c>
      <c r="F9" s="221">
        <v>292002.143</v>
      </c>
    </row>
    <row r="10" spans="2:6" ht="15">
      <c r="B10" s="267" t="s">
        <v>171</v>
      </c>
      <c r="C10" s="268"/>
      <c r="D10" s="268"/>
      <c r="E10" s="207"/>
      <c r="F10" s="222"/>
    </row>
    <row r="11" spans="2:6" ht="15">
      <c r="B11" s="218" t="s">
        <v>169</v>
      </c>
      <c r="C11" s="176">
        <v>10025.235</v>
      </c>
      <c r="D11" s="176">
        <v>38093.756</v>
      </c>
      <c r="E11" s="176">
        <v>2651611.355</v>
      </c>
      <c r="F11" s="223">
        <v>0</v>
      </c>
    </row>
    <row r="12" spans="2:6" ht="15">
      <c r="B12" s="218" t="s">
        <v>172</v>
      </c>
      <c r="C12" s="114">
        <v>612.264</v>
      </c>
      <c r="D12" s="176">
        <v>2449.93</v>
      </c>
      <c r="E12" s="176">
        <v>115561.104</v>
      </c>
      <c r="F12" s="223">
        <v>0</v>
      </c>
    </row>
    <row r="13" spans="2:6" ht="15">
      <c r="B13" s="218" t="s">
        <v>173</v>
      </c>
      <c r="C13" s="114">
        <v>202.358</v>
      </c>
      <c r="D13" s="114">
        <v>807.402</v>
      </c>
      <c r="E13" s="176">
        <v>54229.83</v>
      </c>
      <c r="F13" s="223">
        <v>0</v>
      </c>
    </row>
    <row r="14" spans="2:6" ht="15">
      <c r="B14" s="218" t="s">
        <v>170</v>
      </c>
      <c r="C14" s="114">
        <v>313.724</v>
      </c>
      <c r="D14" s="176">
        <v>1243.318</v>
      </c>
      <c r="E14" s="176">
        <v>86360.892</v>
      </c>
      <c r="F14" s="223">
        <v>0</v>
      </c>
    </row>
    <row r="15" spans="2:6" ht="15">
      <c r="B15" s="218" t="s">
        <v>174</v>
      </c>
      <c r="C15" s="176">
        <v>7656.547</v>
      </c>
      <c r="D15" s="176">
        <v>29240.886</v>
      </c>
      <c r="E15" s="176">
        <v>898900.521</v>
      </c>
      <c r="F15" s="223">
        <v>0</v>
      </c>
    </row>
    <row r="16" spans="2:6" ht="15">
      <c r="B16" s="218" t="s">
        <v>175</v>
      </c>
      <c r="C16" s="114">
        <v>5.534</v>
      </c>
      <c r="D16" s="114">
        <v>25.351</v>
      </c>
      <c r="E16" s="176">
        <v>1082.8</v>
      </c>
      <c r="F16" s="223">
        <v>0</v>
      </c>
    </row>
    <row r="17" spans="2:6" ht="15" customHeight="1">
      <c r="B17" s="218" t="s">
        <v>176</v>
      </c>
      <c r="C17" s="114">
        <v>0.2</v>
      </c>
      <c r="D17" s="114">
        <v>0.739</v>
      </c>
      <c r="E17" s="114">
        <v>26.978</v>
      </c>
      <c r="F17" s="223">
        <v>0</v>
      </c>
    </row>
    <row r="18" spans="2:6" ht="15">
      <c r="B18" s="220" t="s">
        <v>34</v>
      </c>
      <c r="C18" s="209">
        <v>18815.862</v>
      </c>
      <c r="D18" s="209">
        <v>71861.382</v>
      </c>
      <c r="E18" s="209">
        <v>3807773.48</v>
      </c>
      <c r="F18" s="224">
        <v>0</v>
      </c>
    </row>
    <row r="19" spans="2:6" ht="15" customHeight="1">
      <c r="B19" s="267" t="s">
        <v>177</v>
      </c>
      <c r="C19" s="268"/>
      <c r="D19" s="268"/>
      <c r="E19" s="207"/>
      <c r="F19" s="222"/>
    </row>
    <row r="20" spans="2:6" ht="15">
      <c r="B20" s="218" t="s">
        <v>178</v>
      </c>
      <c r="C20" s="176">
        <v>8092.039</v>
      </c>
      <c r="D20" s="176">
        <v>32132.494</v>
      </c>
      <c r="E20" s="114">
        <v>0</v>
      </c>
      <c r="F20" s="219">
        <v>767592.839</v>
      </c>
    </row>
    <row r="21" spans="2:6" ht="15">
      <c r="B21" s="218" t="s">
        <v>179</v>
      </c>
      <c r="C21" s="114">
        <v>341.89</v>
      </c>
      <c r="D21" s="114">
        <v>342.618</v>
      </c>
      <c r="E21" s="114">
        <v>0</v>
      </c>
      <c r="F21" s="219">
        <v>16071.705</v>
      </c>
    </row>
    <row r="22" spans="2:6" ht="15">
      <c r="B22" s="218" t="s">
        <v>180</v>
      </c>
      <c r="C22" s="114">
        <v>9.943</v>
      </c>
      <c r="D22" s="114">
        <v>9.961</v>
      </c>
      <c r="E22" s="114">
        <v>0</v>
      </c>
      <c r="F22" s="219">
        <v>1081.736</v>
      </c>
    </row>
    <row r="23" spans="2:6" ht="15">
      <c r="B23" s="218" t="s">
        <v>182</v>
      </c>
      <c r="C23" s="114">
        <v>100.91</v>
      </c>
      <c r="D23" s="114">
        <v>100.91</v>
      </c>
      <c r="E23" s="114">
        <v>0</v>
      </c>
      <c r="F23" s="223">
        <v>653.396</v>
      </c>
    </row>
    <row r="24" spans="2:6" ht="15.75" thickBot="1">
      <c r="B24" s="225" t="s">
        <v>34</v>
      </c>
      <c r="C24" s="226">
        <v>0</v>
      </c>
      <c r="D24" s="226">
        <v>0</v>
      </c>
      <c r="E24" s="226">
        <v>0</v>
      </c>
      <c r="F24" s="227">
        <v>785399.676</v>
      </c>
    </row>
    <row r="25" spans="2:6" ht="16.5" thickBot="1">
      <c r="B25" s="143"/>
      <c r="C25" s="143"/>
      <c r="D25" s="143"/>
      <c r="E25" s="228" t="s">
        <v>181</v>
      </c>
      <c r="F25" s="229">
        <f>F9+E18+F24</f>
        <v>4885175.299000001</v>
      </c>
    </row>
    <row r="27" ht="15">
      <c r="B27" s="104" t="s">
        <v>137</v>
      </c>
    </row>
  </sheetData>
  <sheetProtection/>
  <mergeCells count="4">
    <mergeCell ref="B19:D19"/>
    <mergeCell ref="C3:F3"/>
    <mergeCell ref="B6:D6"/>
    <mergeCell ref="B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dcterms:created xsi:type="dcterms:W3CDTF">2018-05-07T16:38:02Z</dcterms:created>
  <dcterms:modified xsi:type="dcterms:W3CDTF">2018-06-01T17:11:15Z</dcterms:modified>
  <cp:category/>
  <cp:version/>
  <cp:contentType/>
  <cp:contentStatus/>
</cp:coreProperties>
</file>